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9005"/>
  <workbookPr/>
  <mc:AlternateContent xmlns:mc="http://schemas.openxmlformats.org/markup-compatibility/2006">
    <mc:Choice Requires="x15">
      <x15ac:absPath xmlns:x15ac="http://schemas.microsoft.com/office/spreadsheetml/2010/11/ac" url="/Users/xuanlam/Downloads/"/>
    </mc:Choice>
  </mc:AlternateContent>
  <bookViews>
    <workbookView xWindow="0" yWindow="460" windowWidth="28320" windowHeight="16420" activeTab="5"/>
  </bookViews>
  <sheets>
    <sheet name="19A.QTKDTH" sheetId="8" r:id="rId1"/>
    <sheet name="19A_KT" sheetId="7" r:id="rId2"/>
    <sheet name="30A.KTTH" sheetId="1" r:id="rId3"/>
    <sheet name="30A.QTDN" sheetId="2" r:id="rId4"/>
    <sheet name="30A.TCDN" sheetId="3" r:id="rId5"/>
    <sheet name="30A.TATM" sheetId="6" r:id="rId6"/>
  </sheets>
  <definedNames>
    <definedName name="_xlnm.Print_Area" localSheetId="5">'30A.TATM'!$A$6:$AR$55</definedName>
    <definedName name="_xlnm.Print_Titles" localSheetId="1">'19A_KT'!$6:$8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N10" i="8" l="1"/>
  <c r="BO10" i="8"/>
  <c r="BP10" i="8"/>
  <c r="BN11" i="8"/>
  <c r="BN21" i="8"/>
  <c r="BO11" i="8"/>
  <c r="BP11" i="8"/>
  <c r="BN12" i="8"/>
  <c r="BO12" i="8"/>
  <c r="BP12" i="8"/>
  <c r="BN13" i="8"/>
  <c r="BO13" i="8"/>
  <c r="BP13" i="8"/>
  <c r="BN14" i="8"/>
  <c r="BO14" i="8"/>
  <c r="BP14" i="8"/>
  <c r="BN15" i="8"/>
  <c r="BO15" i="8"/>
  <c r="BP15" i="8"/>
  <c r="BN16" i="8"/>
  <c r="BO16" i="8"/>
  <c r="BP16" i="8"/>
  <c r="BN17" i="8"/>
  <c r="BO17" i="8"/>
  <c r="BP17" i="8"/>
  <c r="BN18" i="8"/>
  <c r="BO18" i="8"/>
  <c r="BP18" i="8"/>
  <c r="BN19" i="8"/>
  <c r="BO19" i="8"/>
  <c r="BP19" i="8"/>
  <c r="BN20" i="8"/>
  <c r="BO20" i="8"/>
  <c r="BP20" i="8"/>
  <c r="F21" i="8"/>
  <c r="G21" i="8"/>
  <c r="H21" i="8"/>
  <c r="I21" i="8"/>
  <c r="J21" i="8"/>
  <c r="K21" i="8"/>
  <c r="L21" i="8"/>
  <c r="M21" i="8"/>
  <c r="N21" i="8"/>
  <c r="O21" i="8"/>
  <c r="P21" i="8"/>
  <c r="Q21" i="8"/>
  <c r="R21" i="8"/>
  <c r="S21" i="8"/>
  <c r="T21" i="8"/>
  <c r="U21" i="8"/>
  <c r="V21" i="8"/>
  <c r="W21" i="8"/>
  <c r="X21" i="8"/>
  <c r="Y21" i="8"/>
  <c r="Z21" i="8"/>
  <c r="AA21" i="8"/>
  <c r="AB21" i="8"/>
  <c r="AC21" i="8"/>
  <c r="AD21" i="8"/>
  <c r="AE21" i="8"/>
  <c r="AF21" i="8"/>
  <c r="AG21" i="8"/>
  <c r="AH21" i="8"/>
  <c r="AI21" i="8"/>
  <c r="AJ21" i="8"/>
  <c r="AK21" i="8"/>
  <c r="AL21" i="8"/>
  <c r="AM21" i="8"/>
  <c r="AN21" i="8"/>
  <c r="AO21" i="8"/>
  <c r="AP21" i="8"/>
  <c r="AQ21" i="8"/>
  <c r="AR21" i="8"/>
  <c r="AS21" i="8"/>
  <c r="AT21" i="8"/>
  <c r="AU21" i="8"/>
  <c r="AV21" i="8"/>
  <c r="AW21" i="8"/>
  <c r="AX21" i="8"/>
  <c r="AY21" i="8"/>
  <c r="AZ21" i="8"/>
  <c r="BA21" i="8"/>
  <c r="BB21" i="8"/>
  <c r="BC21" i="8"/>
  <c r="BD21" i="8"/>
  <c r="BE21" i="8"/>
  <c r="BF21" i="8"/>
  <c r="BG21" i="8"/>
  <c r="BH21" i="8"/>
  <c r="BI21" i="8"/>
  <c r="BJ21" i="8"/>
  <c r="BK21" i="8"/>
  <c r="BL21" i="8"/>
  <c r="BM21" i="8"/>
  <c r="BL10" i="7"/>
  <c r="BL11" i="7"/>
  <c r="BL12" i="7"/>
  <c r="BL13" i="7"/>
  <c r="BL14" i="7"/>
  <c r="BL15" i="7"/>
  <c r="BL16" i="7"/>
  <c r="BL17" i="7"/>
  <c r="BL18" i="7"/>
  <c r="BL19" i="7"/>
  <c r="BL20" i="7"/>
  <c r="BL21" i="7"/>
  <c r="BL22" i="7"/>
  <c r="BM10" i="7"/>
  <c r="BN10" i="7"/>
  <c r="BM11" i="7"/>
  <c r="BN11" i="7"/>
  <c r="BM12" i="7"/>
  <c r="BN12" i="7"/>
  <c r="BM13" i="7"/>
  <c r="BN13" i="7"/>
  <c r="BM14" i="7"/>
  <c r="BN14" i="7"/>
  <c r="BM15" i="7"/>
  <c r="BN15" i="7"/>
  <c r="BM16" i="7"/>
  <c r="BN16" i="7"/>
  <c r="BM17" i="7"/>
  <c r="BN17" i="7"/>
  <c r="BM18" i="7"/>
  <c r="BN18" i="7"/>
  <c r="BM19" i="7"/>
  <c r="BN19" i="7"/>
  <c r="BM20" i="7"/>
  <c r="BN20" i="7"/>
  <c r="BM21" i="7"/>
  <c r="BN21" i="7"/>
  <c r="F22" i="7"/>
  <c r="G22" i="7"/>
  <c r="H22" i="7"/>
  <c r="I22" i="7"/>
  <c r="J22" i="7"/>
  <c r="K22" i="7"/>
  <c r="L22" i="7"/>
  <c r="M22" i="7"/>
  <c r="N22" i="7"/>
  <c r="O22" i="7"/>
  <c r="P22" i="7"/>
  <c r="Q22" i="7"/>
  <c r="R22" i="7"/>
  <c r="S22" i="7"/>
  <c r="T22" i="7"/>
  <c r="U22" i="7"/>
  <c r="V22" i="7"/>
  <c r="W22" i="7"/>
  <c r="X22" i="7"/>
  <c r="Y22" i="7"/>
  <c r="Z22" i="7"/>
  <c r="AA22" i="7"/>
  <c r="AB22" i="7"/>
  <c r="AC22" i="7"/>
  <c r="AD22" i="7"/>
  <c r="AE22" i="7"/>
  <c r="AF22" i="7"/>
  <c r="AG22" i="7"/>
  <c r="AH22" i="7"/>
  <c r="AI22" i="7"/>
  <c r="AJ22" i="7"/>
  <c r="AK22" i="7"/>
  <c r="AL22" i="7"/>
  <c r="AM22" i="7"/>
  <c r="AN22" i="7"/>
  <c r="AO22" i="7"/>
  <c r="AP22" i="7"/>
  <c r="AQ22" i="7"/>
  <c r="AR22" i="7"/>
  <c r="AS22" i="7"/>
  <c r="AT22" i="7"/>
  <c r="AU22" i="7"/>
  <c r="AV22" i="7"/>
  <c r="AW22" i="7"/>
  <c r="AX22" i="7"/>
  <c r="AY22" i="7"/>
  <c r="AZ22" i="7"/>
  <c r="BA22" i="7"/>
  <c r="BB22" i="7"/>
  <c r="BC22" i="7"/>
  <c r="BD22" i="7"/>
  <c r="BE22" i="7"/>
  <c r="BF22" i="7"/>
  <c r="BG22" i="7"/>
  <c r="BH22" i="7"/>
  <c r="BI22" i="7"/>
  <c r="BJ22" i="7"/>
  <c r="BK22" i="7"/>
  <c r="BQ21" i="8"/>
  <c r="BO21" i="8"/>
  <c r="BP21" i="8"/>
  <c r="BO22" i="7"/>
  <c r="BM22" i="7"/>
  <c r="BN22" i="7"/>
  <c r="AG45" i="2"/>
  <c r="AH45" i="2"/>
  <c r="AE45" i="2"/>
  <c r="AE10" i="2"/>
  <c r="AE11" i="2"/>
  <c r="AE12" i="2"/>
  <c r="AE13" i="2"/>
  <c r="AE14" i="2"/>
  <c r="AE15" i="2"/>
  <c r="AE16" i="2"/>
  <c r="AF16" i="2"/>
  <c r="AG16" i="2"/>
  <c r="AE17" i="2"/>
  <c r="AF17" i="2"/>
  <c r="AG17" i="2"/>
  <c r="AE18" i="2"/>
  <c r="AE19" i="2"/>
  <c r="AE20" i="2"/>
  <c r="AF20" i="2"/>
  <c r="AG20" i="2"/>
  <c r="AE21" i="2"/>
  <c r="AE22" i="2"/>
  <c r="AE23" i="2"/>
  <c r="AE24" i="2"/>
  <c r="AF24" i="2"/>
  <c r="AG24" i="2"/>
  <c r="AE25" i="2"/>
  <c r="AF25" i="2"/>
  <c r="AG25" i="2"/>
  <c r="AE26" i="2"/>
  <c r="AE27" i="2"/>
  <c r="AE28" i="2"/>
  <c r="AF28" i="2"/>
  <c r="AG28" i="2"/>
  <c r="AE29" i="2"/>
  <c r="AE30" i="2"/>
  <c r="AE31" i="2"/>
  <c r="AE32" i="2"/>
  <c r="AE33" i="2"/>
  <c r="AF33" i="2"/>
  <c r="AG33" i="2"/>
  <c r="AE34" i="2"/>
  <c r="AE35" i="2"/>
  <c r="AE36" i="2"/>
  <c r="AE37" i="2"/>
  <c r="AE38" i="2"/>
  <c r="AE39" i="2"/>
  <c r="AE40" i="2"/>
  <c r="AE41" i="2"/>
  <c r="AE42" i="2"/>
  <c r="AE43" i="2"/>
  <c r="AE44" i="2"/>
  <c r="AE9" i="2"/>
  <c r="AF10" i="2"/>
  <c r="AG10" i="2"/>
  <c r="AF11" i="2"/>
  <c r="AG11" i="2"/>
  <c r="AF12" i="2"/>
  <c r="AG12" i="2"/>
  <c r="AF14" i="2"/>
  <c r="AG14" i="2"/>
  <c r="AF15" i="2"/>
  <c r="AG15" i="2"/>
  <c r="AF18" i="2"/>
  <c r="AG18" i="2"/>
  <c r="AF19" i="2"/>
  <c r="AG19" i="2"/>
  <c r="AF22" i="2"/>
  <c r="AG22" i="2"/>
  <c r="AF23" i="2"/>
  <c r="AG23" i="2"/>
  <c r="AF26" i="2"/>
  <c r="AG26" i="2"/>
  <c r="AF27" i="2"/>
  <c r="AG27" i="2"/>
  <c r="AF30" i="2"/>
  <c r="AG30" i="2"/>
  <c r="AF31" i="2"/>
  <c r="AG31" i="2"/>
  <c r="AF32" i="2"/>
  <c r="AG32" i="2"/>
  <c r="AF34" i="2"/>
  <c r="AG34" i="2"/>
  <c r="AF35" i="2"/>
  <c r="AG35" i="2"/>
  <c r="AF36" i="2"/>
  <c r="AG36" i="2"/>
  <c r="AF38" i="2"/>
  <c r="AG38" i="2"/>
  <c r="AF39" i="2"/>
  <c r="AG39" i="2"/>
  <c r="AF40" i="2"/>
  <c r="AG40" i="2"/>
  <c r="AF41" i="2"/>
  <c r="AG41" i="2"/>
  <c r="AF42" i="2"/>
  <c r="AG42" i="2"/>
  <c r="AF43" i="2"/>
  <c r="AG43" i="2"/>
  <c r="AF44" i="2"/>
  <c r="AG44" i="2"/>
  <c r="AF9" i="2"/>
  <c r="AG52" i="3"/>
  <c r="AH52" i="3"/>
  <c r="AI52" i="3"/>
  <c r="AF10" i="3"/>
  <c r="AG10" i="3"/>
  <c r="AH10" i="3"/>
  <c r="AF11" i="3"/>
  <c r="AG11" i="3"/>
  <c r="AH11" i="3"/>
  <c r="AF12" i="3"/>
  <c r="AG12" i="3"/>
  <c r="AH12" i="3"/>
  <c r="AF13" i="3"/>
  <c r="AG13" i="3"/>
  <c r="AH13" i="3"/>
  <c r="AF14" i="3"/>
  <c r="AG14" i="3"/>
  <c r="AH14" i="3"/>
  <c r="AF15" i="3"/>
  <c r="AG15" i="3"/>
  <c r="AH15" i="3"/>
  <c r="AF16" i="3"/>
  <c r="AG16" i="3"/>
  <c r="AH16" i="3"/>
  <c r="AF17" i="3"/>
  <c r="AG17" i="3"/>
  <c r="AH17" i="3"/>
  <c r="AF18" i="3"/>
  <c r="AG18" i="3"/>
  <c r="AH18" i="3"/>
  <c r="AF19" i="3"/>
  <c r="AG19" i="3"/>
  <c r="AH19" i="3"/>
  <c r="AF20" i="3"/>
  <c r="AG20" i="3"/>
  <c r="AH20" i="3"/>
  <c r="AF21" i="3"/>
  <c r="AG21" i="3"/>
  <c r="AH21" i="3"/>
  <c r="AF22" i="3"/>
  <c r="AG22" i="3"/>
  <c r="AH22" i="3"/>
  <c r="AF23" i="3"/>
  <c r="AG23" i="3"/>
  <c r="AH23" i="3"/>
  <c r="AF24" i="3"/>
  <c r="AG24" i="3"/>
  <c r="AH24" i="3"/>
  <c r="AF25" i="3"/>
  <c r="AG25" i="3"/>
  <c r="AH25" i="3"/>
  <c r="AF26" i="3"/>
  <c r="AG26" i="3"/>
  <c r="AH26" i="3"/>
  <c r="AF27" i="3"/>
  <c r="AG27" i="3"/>
  <c r="AH27" i="3"/>
  <c r="AF28" i="3"/>
  <c r="AG28" i="3"/>
  <c r="AH28" i="3"/>
  <c r="AF29" i="3"/>
  <c r="AG29" i="3"/>
  <c r="AH29" i="3"/>
  <c r="AF30" i="3"/>
  <c r="AG30" i="3"/>
  <c r="AH30" i="3"/>
  <c r="AF31" i="3"/>
  <c r="AG31" i="3"/>
  <c r="AH31" i="3"/>
  <c r="AF32" i="3"/>
  <c r="AG32" i="3"/>
  <c r="AH32" i="3"/>
  <c r="AF33" i="3"/>
  <c r="AG33" i="3"/>
  <c r="AH33" i="3"/>
  <c r="AF34" i="3"/>
  <c r="AG34" i="3"/>
  <c r="AH34" i="3"/>
  <c r="AF35" i="3"/>
  <c r="AG35" i="3"/>
  <c r="AH35" i="3"/>
  <c r="AF36" i="3"/>
  <c r="AG36" i="3"/>
  <c r="AH36" i="3"/>
  <c r="AF37" i="3"/>
  <c r="AG37" i="3"/>
  <c r="AH37" i="3"/>
  <c r="AF38" i="3"/>
  <c r="AG38" i="3"/>
  <c r="AH38" i="3"/>
  <c r="AF39" i="3"/>
  <c r="AG39" i="3"/>
  <c r="AH39" i="3"/>
  <c r="AF40" i="3"/>
  <c r="AG40" i="3"/>
  <c r="AH40" i="3"/>
  <c r="AF41" i="3"/>
  <c r="AG41" i="3"/>
  <c r="AH41" i="3"/>
  <c r="AF42" i="3"/>
  <c r="AG42" i="3"/>
  <c r="AH42" i="3"/>
  <c r="AF43" i="3"/>
  <c r="AG43" i="3"/>
  <c r="AH43" i="3"/>
  <c r="AF44" i="3"/>
  <c r="AG44" i="3"/>
  <c r="AH44" i="3"/>
  <c r="AF45" i="3"/>
  <c r="AG45" i="3"/>
  <c r="AH45" i="3"/>
  <c r="AF46" i="3"/>
  <c r="AG46" i="3"/>
  <c r="AH46" i="3"/>
  <c r="AF47" i="3"/>
  <c r="AG47" i="3"/>
  <c r="AH47" i="3"/>
  <c r="AF48" i="3"/>
  <c r="AG48" i="3"/>
  <c r="AH48" i="3"/>
  <c r="AF49" i="3"/>
  <c r="AG49" i="3"/>
  <c r="AH49" i="3"/>
  <c r="AF50" i="3"/>
  <c r="AG50" i="3"/>
  <c r="AH50" i="3"/>
  <c r="AF51" i="3"/>
  <c r="AG51" i="3"/>
  <c r="AH51" i="3"/>
  <c r="AG9" i="3"/>
  <c r="AF9" i="3"/>
  <c r="AP9" i="6"/>
  <c r="AQ9" i="6"/>
  <c r="AP10" i="6"/>
  <c r="AQ10" i="6"/>
  <c r="AP11" i="6"/>
  <c r="AQ11" i="6"/>
  <c r="AP12" i="6"/>
  <c r="AQ12" i="6"/>
  <c r="AP13" i="6"/>
  <c r="AQ13" i="6"/>
  <c r="AP14" i="6"/>
  <c r="AQ14" i="6"/>
  <c r="AP15" i="6"/>
  <c r="AQ15" i="6"/>
  <c r="AP16" i="6"/>
  <c r="AQ16" i="6"/>
  <c r="AP17" i="6"/>
  <c r="AQ17" i="6"/>
  <c r="AP18" i="6"/>
  <c r="AQ18" i="6"/>
  <c r="AP19" i="6"/>
  <c r="AQ19" i="6"/>
  <c r="AP20" i="6"/>
  <c r="AQ20" i="6"/>
  <c r="AP21" i="6"/>
  <c r="AQ21" i="6"/>
  <c r="AP22" i="6"/>
  <c r="AQ22" i="6"/>
  <c r="AP23" i="6"/>
  <c r="AQ23" i="6"/>
  <c r="AP24" i="6"/>
  <c r="AQ24" i="6"/>
  <c r="AP25" i="6"/>
  <c r="AQ25" i="6"/>
  <c r="AP26" i="6"/>
  <c r="AQ26" i="6"/>
  <c r="AP27" i="6"/>
  <c r="AQ27" i="6"/>
  <c r="AP28" i="6"/>
  <c r="AQ28" i="6"/>
  <c r="AP29" i="6"/>
  <c r="AQ29" i="6"/>
  <c r="AP30" i="6"/>
  <c r="AQ30" i="6"/>
  <c r="AP31" i="6"/>
  <c r="AQ31" i="6"/>
  <c r="AP32" i="6"/>
  <c r="AQ32" i="6"/>
  <c r="AP33" i="6"/>
  <c r="AQ33" i="6"/>
  <c r="AP34" i="6"/>
  <c r="AQ34" i="6"/>
  <c r="AP35" i="6"/>
  <c r="AQ35" i="6"/>
  <c r="AP36" i="6"/>
  <c r="AQ36" i="6"/>
  <c r="AP37" i="6"/>
  <c r="AQ37" i="6"/>
  <c r="AP38" i="6"/>
  <c r="AQ38" i="6"/>
  <c r="AP39" i="6"/>
  <c r="AQ39" i="6"/>
  <c r="AP40" i="6"/>
  <c r="AQ40" i="6"/>
  <c r="AP41" i="6"/>
  <c r="AQ41" i="6"/>
  <c r="AP42" i="6"/>
  <c r="AQ42" i="6"/>
  <c r="AP43" i="6"/>
  <c r="AQ43" i="6"/>
  <c r="AP44" i="6"/>
  <c r="AQ44" i="6"/>
  <c r="AP45" i="6"/>
  <c r="AQ45" i="6"/>
  <c r="AP46" i="6"/>
  <c r="AQ46" i="6"/>
  <c r="AP47" i="6"/>
  <c r="AQ47" i="6"/>
  <c r="AP48" i="6"/>
  <c r="AQ48" i="6"/>
  <c r="AP49" i="6"/>
  <c r="AQ49" i="6"/>
  <c r="AP50" i="6"/>
  <c r="AQ50" i="6"/>
  <c r="AP51" i="6"/>
  <c r="AQ51" i="6"/>
  <c r="AP52" i="6"/>
  <c r="AQ52" i="6"/>
  <c r="AP53" i="6"/>
  <c r="AQ53" i="6"/>
  <c r="AP54" i="6"/>
  <c r="AQ54" i="6"/>
  <c r="AP55" i="6"/>
  <c r="AQ55" i="6"/>
  <c r="AR56" i="6"/>
  <c r="AP56" i="6"/>
  <c r="AQ56" i="6"/>
  <c r="AO10" i="6"/>
  <c r="AO11" i="6"/>
  <c r="AO12" i="6"/>
  <c r="AO13" i="6"/>
  <c r="AO14" i="6"/>
  <c r="AO15" i="6"/>
  <c r="AO16" i="6"/>
  <c r="AO17" i="6"/>
  <c r="AO18" i="6"/>
  <c r="AO19" i="6"/>
  <c r="AO20" i="6"/>
  <c r="AO21" i="6"/>
  <c r="AO22" i="6"/>
  <c r="AO23" i="6"/>
  <c r="AO24" i="6"/>
  <c r="AO25" i="6"/>
  <c r="AO26" i="6"/>
  <c r="AO27" i="6"/>
  <c r="AO28" i="6"/>
  <c r="AO29" i="6"/>
  <c r="AO30" i="6"/>
  <c r="AO31" i="6"/>
  <c r="AO32" i="6"/>
  <c r="AO33" i="6"/>
  <c r="AO34" i="6"/>
  <c r="AO35" i="6"/>
  <c r="AO36" i="6"/>
  <c r="AO37" i="6"/>
  <c r="AO38" i="6"/>
  <c r="AO39" i="6"/>
  <c r="AO40" i="6"/>
  <c r="AO41" i="6"/>
  <c r="AO42" i="6"/>
  <c r="AO43" i="6"/>
  <c r="AO44" i="6"/>
  <c r="AO45" i="6"/>
  <c r="AO46" i="6"/>
  <c r="AO47" i="6"/>
  <c r="AO48" i="6"/>
  <c r="AO49" i="6"/>
  <c r="AO50" i="6"/>
  <c r="AO51" i="6"/>
  <c r="AO52" i="6"/>
  <c r="AO53" i="6"/>
  <c r="AO54" i="6"/>
  <c r="AO55" i="6"/>
  <c r="AO9" i="6"/>
  <c r="AI115" i="1"/>
  <c r="AG115" i="1"/>
  <c r="AH115" i="1"/>
  <c r="AJ115" i="1"/>
  <c r="AH13" i="1"/>
  <c r="AH14" i="1"/>
  <c r="AH15" i="1"/>
  <c r="AH16" i="1"/>
  <c r="AH17" i="1"/>
  <c r="AH18" i="1"/>
  <c r="AH19" i="1"/>
  <c r="AH20" i="1"/>
  <c r="AH21" i="1"/>
  <c r="AH22" i="1"/>
  <c r="AH23" i="1"/>
  <c r="AH24" i="1"/>
  <c r="AH25" i="1"/>
  <c r="AH26" i="1"/>
  <c r="AH27" i="1"/>
  <c r="AH28" i="1"/>
  <c r="AH29" i="1"/>
  <c r="AH30" i="1"/>
  <c r="AH31" i="1"/>
  <c r="AH32" i="1"/>
  <c r="AH33" i="1"/>
  <c r="AH34" i="1"/>
  <c r="AH35" i="1"/>
  <c r="AH36" i="1"/>
  <c r="AH37" i="1"/>
  <c r="AH38" i="1"/>
  <c r="AH39" i="1"/>
  <c r="AH40" i="1"/>
  <c r="AH41" i="1"/>
  <c r="AH42" i="1"/>
  <c r="AH43" i="1"/>
  <c r="AH44" i="1"/>
  <c r="AH45" i="1"/>
  <c r="AH46" i="1"/>
  <c r="AH47" i="1"/>
  <c r="AH48" i="1"/>
  <c r="AH49" i="1"/>
  <c r="AH50" i="1"/>
  <c r="AH51" i="1"/>
  <c r="AH52" i="1"/>
  <c r="AH53" i="1"/>
  <c r="AH54" i="1"/>
  <c r="AH55" i="1"/>
  <c r="AH56" i="1"/>
  <c r="AH57" i="1"/>
  <c r="AH58" i="1"/>
  <c r="AH59" i="1"/>
  <c r="AH60" i="1"/>
  <c r="AH61" i="1"/>
  <c r="AH62" i="1"/>
  <c r="AH63" i="1"/>
  <c r="AH64" i="1"/>
  <c r="AH65" i="1"/>
  <c r="AH66" i="1"/>
  <c r="AH67" i="1"/>
  <c r="AH68" i="1"/>
  <c r="AH69" i="1"/>
  <c r="AH70" i="1"/>
  <c r="AH71" i="1"/>
  <c r="AH72" i="1"/>
  <c r="AH73" i="1"/>
  <c r="AH74" i="1"/>
  <c r="AH75" i="1"/>
  <c r="AH76" i="1"/>
  <c r="AH77" i="1"/>
  <c r="AH78" i="1"/>
  <c r="AH79" i="1"/>
  <c r="AH80" i="1"/>
  <c r="AH81" i="1"/>
  <c r="AH82" i="1"/>
  <c r="AH83" i="1"/>
  <c r="AH84" i="1"/>
  <c r="AH85" i="1"/>
  <c r="AH86" i="1"/>
  <c r="AH87" i="1"/>
  <c r="AH88" i="1"/>
  <c r="AH89" i="1"/>
  <c r="AH90" i="1"/>
  <c r="AH91" i="1"/>
  <c r="AH92" i="1"/>
  <c r="AH93" i="1"/>
  <c r="AH94" i="1"/>
  <c r="AH95" i="1"/>
  <c r="AH96" i="1"/>
  <c r="AH97" i="1"/>
  <c r="AH98" i="1"/>
  <c r="AH99" i="1"/>
  <c r="AH100" i="1"/>
  <c r="AH101" i="1"/>
  <c r="AH102" i="1"/>
  <c r="AH103" i="1"/>
  <c r="AH104" i="1"/>
  <c r="AH105" i="1"/>
  <c r="AH106" i="1"/>
  <c r="AH107" i="1"/>
  <c r="AH108" i="1"/>
  <c r="AH109" i="1"/>
  <c r="AH110" i="1"/>
  <c r="AH111" i="1"/>
  <c r="AH112" i="1"/>
  <c r="AH113" i="1"/>
  <c r="AH114" i="1"/>
  <c r="AH10" i="1"/>
  <c r="AH11" i="1"/>
  <c r="AH12" i="1"/>
  <c r="AH9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4" i="1"/>
  <c r="AG35" i="1"/>
  <c r="AG36" i="1"/>
  <c r="AG37" i="1"/>
  <c r="AG38" i="1"/>
  <c r="AG39" i="1"/>
  <c r="AG40" i="1"/>
  <c r="AG41" i="1"/>
  <c r="AG42" i="1"/>
  <c r="AG43" i="1"/>
  <c r="AG44" i="1"/>
  <c r="AG45" i="1"/>
  <c r="AG46" i="1"/>
  <c r="AG47" i="1"/>
  <c r="AG48" i="1"/>
  <c r="AG49" i="1"/>
  <c r="AG50" i="1"/>
  <c r="AG51" i="1"/>
  <c r="AG52" i="1"/>
  <c r="AG53" i="1"/>
  <c r="AG54" i="1"/>
  <c r="AG55" i="1"/>
  <c r="AG56" i="1"/>
  <c r="AG57" i="1"/>
  <c r="AG58" i="1"/>
  <c r="AG59" i="1"/>
  <c r="AG60" i="1"/>
  <c r="AG61" i="1"/>
  <c r="AG62" i="1"/>
  <c r="AG63" i="1"/>
  <c r="AG64" i="1"/>
  <c r="AG65" i="1"/>
  <c r="AG66" i="1"/>
  <c r="AG67" i="1"/>
  <c r="AG68" i="1"/>
  <c r="AG69" i="1"/>
  <c r="AG70" i="1"/>
  <c r="AG71" i="1"/>
  <c r="AG72" i="1"/>
  <c r="AG73" i="1"/>
  <c r="AG74" i="1"/>
  <c r="AG75" i="1"/>
  <c r="AG76" i="1"/>
  <c r="AG77" i="1"/>
  <c r="AG78" i="1"/>
  <c r="AG79" i="1"/>
  <c r="AG80" i="1"/>
  <c r="AG81" i="1"/>
  <c r="AG82" i="1"/>
  <c r="AG83" i="1"/>
  <c r="AG84" i="1"/>
  <c r="AG85" i="1"/>
  <c r="AG86" i="1"/>
  <c r="AG87" i="1"/>
  <c r="AG88" i="1"/>
  <c r="AG89" i="1"/>
  <c r="AG90" i="1"/>
  <c r="AG91" i="1"/>
  <c r="AG92" i="1"/>
  <c r="AG93" i="1"/>
  <c r="AG94" i="1"/>
  <c r="AG95" i="1"/>
  <c r="AG96" i="1"/>
  <c r="AG97" i="1"/>
  <c r="AG98" i="1"/>
  <c r="AG99" i="1"/>
  <c r="AG100" i="1"/>
  <c r="AG101" i="1"/>
  <c r="AG102" i="1"/>
  <c r="AG103" i="1"/>
  <c r="AG104" i="1"/>
  <c r="AG105" i="1"/>
  <c r="AG106" i="1"/>
  <c r="AG107" i="1"/>
  <c r="AG108" i="1"/>
  <c r="AG109" i="1"/>
  <c r="AG110" i="1"/>
  <c r="AG111" i="1"/>
  <c r="AG112" i="1"/>
  <c r="AG113" i="1"/>
  <c r="AG114" i="1"/>
  <c r="AG10" i="1"/>
  <c r="AG11" i="1"/>
  <c r="AG12" i="1"/>
  <c r="AG13" i="1"/>
  <c r="AG9" i="1"/>
  <c r="AO56" i="6"/>
  <c r="F56" i="6"/>
  <c r="G56" i="6"/>
  <c r="H56" i="6"/>
  <c r="I56" i="6"/>
  <c r="J56" i="6"/>
  <c r="K56" i="6"/>
  <c r="L56" i="6"/>
  <c r="M56" i="6"/>
  <c r="N56" i="6"/>
  <c r="O56" i="6"/>
  <c r="P56" i="6"/>
  <c r="Q56" i="6"/>
  <c r="R56" i="6"/>
  <c r="S56" i="6"/>
  <c r="T56" i="6"/>
  <c r="U56" i="6"/>
  <c r="V56" i="6"/>
  <c r="W56" i="6"/>
  <c r="X56" i="6"/>
  <c r="Y56" i="6"/>
  <c r="Z56" i="6"/>
  <c r="AA56" i="6"/>
  <c r="AB56" i="6"/>
  <c r="AC56" i="6"/>
  <c r="AD56" i="6"/>
  <c r="AE56" i="6"/>
  <c r="AF56" i="6"/>
  <c r="AG56" i="6"/>
  <c r="AH56" i="6"/>
  <c r="AI56" i="6"/>
  <c r="AJ56" i="6"/>
  <c r="AK56" i="6"/>
  <c r="AL56" i="6"/>
  <c r="AM56" i="6"/>
  <c r="AN56" i="6"/>
  <c r="AF13" i="2"/>
  <c r="AG13" i="2"/>
  <c r="AF37" i="2"/>
  <c r="AG37" i="2"/>
  <c r="AF29" i="2"/>
  <c r="AG29" i="2"/>
  <c r="AF21" i="2"/>
  <c r="AG21" i="2"/>
  <c r="AF45" i="2"/>
  <c r="I115" i="1"/>
  <c r="J115" i="1"/>
  <c r="K115" i="1"/>
  <c r="L115" i="1"/>
  <c r="M115" i="1"/>
  <c r="N115" i="1"/>
  <c r="O115" i="1"/>
  <c r="P115" i="1"/>
  <c r="Q115" i="1"/>
  <c r="R115" i="1"/>
  <c r="S115" i="1"/>
  <c r="T115" i="1"/>
  <c r="U115" i="1"/>
  <c r="V115" i="1"/>
  <c r="W115" i="1"/>
  <c r="X115" i="1"/>
  <c r="Y115" i="1"/>
  <c r="Z115" i="1"/>
  <c r="AA115" i="1"/>
  <c r="AB115" i="1"/>
  <c r="AC115" i="1"/>
  <c r="AD115" i="1"/>
  <c r="AE115" i="1"/>
  <c r="AF115" i="1"/>
  <c r="AI31" i="1"/>
  <c r="AI32" i="1"/>
  <c r="AI33" i="1"/>
  <c r="AI34" i="1"/>
  <c r="AI35" i="1"/>
  <c r="AI36" i="1"/>
  <c r="AI37" i="1"/>
  <c r="AI38" i="1"/>
  <c r="AI39" i="1"/>
  <c r="AI40" i="1"/>
  <c r="AI41" i="1"/>
  <c r="AI42" i="1"/>
  <c r="AI43" i="1"/>
  <c r="AI44" i="1"/>
  <c r="AI45" i="1"/>
  <c r="AI46" i="1"/>
  <c r="AI47" i="1"/>
  <c r="AI48" i="1"/>
  <c r="AI49" i="1"/>
  <c r="AI50" i="1"/>
  <c r="AI51" i="1"/>
  <c r="AI52" i="1"/>
  <c r="AI53" i="1"/>
  <c r="AI54" i="1"/>
  <c r="AI55" i="1"/>
  <c r="AI56" i="1"/>
  <c r="AI57" i="1"/>
  <c r="AI58" i="1"/>
  <c r="AI59" i="1"/>
  <c r="AI60" i="1"/>
  <c r="AI61" i="1"/>
  <c r="AI62" i="1"/>
  <c r="AI63" i="1"/>
  <c r="AI64" i="1"/>
  <c r="AI65" i="1"/>
  <c r="AI66" i="1"/>
  <c r="AI67" i="1"/>
  <c r="AI68" i="1"/>
  <c r="AI69" i="1"/>
  <c r="AI70" i="1"/>
  <c r="AI71" i="1"/>
  <c r="AI72" i="1"/>
  <c r="AI73" i="1"/>
  <c r="AI74" i="1"/>
  <c r="AI75" i="1"/>
  <c r="AI76" i="1"/>
  <c r="AI77" i="1"/>
  <c r="AI78" i="1"/>
  <c r="AI79" i="1"/>
  <c r="AI80" i="1"/>
  <c r="AI81" i="1"/>
  <c r="AI82" i="1"/>
  <c r="AI83" i="1"/>
  <c r="AI84" i="1"/>
  <c r="AI85" i="1"/>
  <c r="AI86" i="1"/>
  <c r="AI87" i="1"/>
  <c r="AI88" i="1"/>
  <c r="AI89" i="1"/>
  <c r="AI90" i="1"/>
  <c r="AI91" i="1"/>
  <c r="AI92" i="1"/>
  <c r="AI93" i="1"/>
  <c r="AI94" i="1"/>
  <c r="AI95" i="1"/>
  <c r="AI96" i="1"/>
  <c r="AI97" i="1"/>
  <c r="AI98" i="1"/>
  <c r="AI99" i="1"/>
  <c r="AI100" i="1"/>
  <c r="AI101" i="1"/>
  <c r="AI102" i="1"/>
  <c r="AI103" i="1"/>
  <c r="AI104" i="1"/>
  <c r="AI105" i="1"/>
  <c r="AI106" i="1"/>
  <c r="AI107" i="1"/>
  <c r="AI108" i="1"/>
  <c r="AI109" i="1"/>
  <c r="AI110" i="1"/>
  <c r="AI111" i="1"/>
  <c r="AI112" i="1"/>
  <c r="AI113" i="1"/>
  <c r="AI114" i="1"/>
  <c r="AI13" i="1"/>
  <c r="AI14" i="1"/>
  <c r="AI15" i="1"/>
  <c r="AI16" i="1"/>
  <c r="AI17" i="1"/>
  <c r="AI18" i="1"/>
  <c r="AI19" i="1"/>
  <c r="AI20" i="1"/>
  <c r="AI21" i="1"/>
  <c r="AI22" i="1"/>
  <c r="AI23" i="1"/>
  <c r="AI24" i="1"/>
  <c r="AI25" i="1"/>
  <c r="AI26" i="1"/>
  <c r="AI27" i="1"/>
  <c r="AI28" i="1"/>
  <c r="AI29" i="1"/>
  <c r="AI30" i="1"/>
  <c r="AI11" i="1"/>
  <c r="AI10" i="1"/>
  <c r="AI9" i="1"/>
  <c r="AE52" i="3"/>
  <c r="AD52" i="3"/>
  <c r="AC52" i="3"/>
  <c r="AB52" i="3"/>
  <c r="AA52" i="3"/>
  <c r="Z52" i="3"/>
  <c r="Y52" i="3"/>
  <c r="X52" i="3"/>
  <c r="W52" i="3"/>
  <c r="V52" i="3"/>
  <c r="U52" i="3"/>
  <c r="T52" i="3"/>
  <c r="S52" i="3"/>
  <c r="R52" i="3"/>
  <c r="Q52" i="3"/>
  <c r="P52" i="3"/>
  <c r="O52" i="3"/>
  <c r="N52" i="3"/>
  <c r="M52" i="3"/>
  <c r="L52" i="3"/>
  <c r="K52" i="3"/>
  <c r="J52" i="3"/>
  <c r="I52" i="3"/>
  <c r="H52" i="3"/>
  <c r="G52" i="3"/>
  <c r="F52" i="3"/>
  <c r="AH9" i="3"/>
  <c r="AD45" i="2"/>
  <c r="AC45" i="2"/>
  <c r="AB45" i="2"/>
  <c r="AA45" i="2"/>
  <c r="Z45" i="2"/>
  <c r="Y45" i="2"/>
  <c r="X45" i="2"/>
  <c r="W45" i="2"/>
  <c r="V45" i="2"/>
  <c r="U45" i="2"/>
  <c r="T45" i="2"/>
  <c r="S45" i="2"/>
  <c r="R45" i="2"/>
  <c r="Q45" i="2"/>
  <c r="P45" i="2"/>
  <c r="O45" i="2"/>
  <c r="N45" i="2"/>
  <c r="M45" i="2"/>
  <c r="L45" i="2"/>
  <c r="K45" i="2"/>
  <c r="J45" i="2"/>
  <c r="I45" i="2"/>
  <c r="H45" i="2"/>
  <c r="G45" i="2"/>
  <c r="F45" i="2"/>
  <c r="H115" i="1"/>
  <c r="G115" i="1"/>
  <c r="F115" i="1"/>
  <c r="AI12" i="1"/>
  <c r="AF52" i="3"/>
  <c r="AG9" i="2"/>
</calcChain>
</file>

<file path=xl/sharedStrings.xml><?xml version="1.0" encoding="utf-8"?>
<sst xmlns="http://schemas.openxmlformats.org/spreadsheetml/2006/main" count="1284" uniqueCount="533">
  <si>
    <t>BỘ GIÁO DỤC VÀ ĐÀO TẠO</t>
  </si>
  <si>
    <t>TRƯỜNG ĐẠI HỌC KINH TẾ QUỐC DÂN</t>
  </si>
  <si>
    <t>(Ban hành kèm theo Quyết định số         /QĐ-ĐHKTQD ngày    tháng    năm 2018 của Hiệu trưởng Trường Đại học Kinh tế Quốc dân)</t>
  </si>
  <si>
    <t>TT</t>
  </si>
  <si>
    <t>MSSV</t>
  </si>
  <si>
    <t>Họ</t>
  </si>
  <si>
    <t>Tên</t>
  </si>
  <si>
    <t>Tên học phần</t>
  </si>
  <si>
    <t>Kinh tế vi mô 1</t>
  </si>
  <si>
    <t>Kinh tế vĩ mô 1</t>
  </si>
  <si>
    <t>Quản trị kinh doanh 1</t>
  </si>
  <si>
    <t>Toán cho các nhà kinh tế 2</t>
  </si>
  <si>
    <t>Lý thuyết xác suất và thống kê toán 1</t>
  </si>
  <si>
    <t>Kinh tế đầu tư</t>
  </si>
  <si>
    <t>Quản trị tài chính</t>
  </si>
  <si>
    <t>Kinh tế và quản lý môi trường</t>
  </si>
  <si>
    <t>Thẩm định dự án đầu tư</t>
  </si>
  <si>
    <t>Pháp luật kinh doanh</t>
  </si>
  <si>
    <t>Thị trường chứng khoán</t>
  </si>
  <si>
    <t>Kiểm toán căn bản</t>
  </si>
  <si>
    <t>Kế toán quản trị 1</t>
  </si>
  <si>
    <t>Kế toán tài chính 1</t>
  </si>
  <si>
    <t>Kế toán quản trị 2</t>
  </si>
  <si>
    <t>Nguyên lý thống kê</t>
  </si>
  <si>
    <t>Kế toán quốc tế</t>
  </si>
  <si>
    <t>Kế toán công ty</t>
  </si>
  <si>
    <t>Phân tích kinh doanh</t>
  </si>
  <si>
    <t>Kế toán tài chính 2</t>
  </si>
  <si>
    <t>Kế toán công</t>
  </si>
  <si>
    <t>Phân tích báo cáo tài chính</t>
  </si>
  <si>
    <t>Hệ thống thông tin kế toán</t>
  </si>
  <si>
    <t>Kiểm toán tài chính 1</t>
  </si>
  <si>
    <t>Kinh tế lượng 1</t>
  </si>
  <si>
    <t>Lý thuyết tài chính tiền tệ 1</t>
  </si>
  <si>
    <t>Nguyên lý kế toán</t>
  </si>
  <si>
    <t>Tổng số học phần được bảo lưu</t>
  </si>
  <si>
    <t>Tổng số tín chỉ được bảo lưu</t>
  </si>
  <si>
    <t>Số TC</t>
  </si>
  <si>
    <t>Học kỳ</t>
  </si>
  <si>
    <t>Anh</t>
  </si>
  <si>
    <t>Bình</t>
  </si>
  <si>
    <t>Châm</t>
  </si>
  <si>
    <t>Chi</t>
  </si>
  <si>
    <t>Đạt</t>
  </si>
  <si>
    <t>Đức</t>
  </si>
  <si>
    <t>Dung</t>
  </si>
  <si>
    <t>Giang</t>
  </si>
  <si>
    <t>Hà</t>
  </si>
  <si>
    <t>Hằng</t>
  </si>
  <si>
    <t>Hạnh</t>
  </si>
  <si>
    <t>Hiền</t>
  </si>
  <si>
    <t>Hòa</t>
  </si>
  <si>
    <t xml:space="preserve">Nguyễn Thị Thanh </t>
  </si>
  <si>
    <t>Hùng</t>
  </si>
  <si>
    <t>Hương</t>
  </si>
  <si>
    <t xml:space="preserve">Ngô Thị </t>
  </si>
  <si>
    <t>Hường</t>
  </si>
  <si>
    <t>Huyền</t>
  </si>
  <si>
    <t xml:space="preserve">Nguyễn Thị </t>
  </si>
  <si>
    <t>Linh</t>
  </si>
  <si>
    <t>Minh</t>
  </si>
  <si>
    <t>Nam</t>
  </si>
  <si>
    <t>Ngân</t>
  </si>
  <si>
    <t xml:space="preserve">Nguyễn Thị Bích </t>
  </si>
  <si>
    <t>Ngọc</t>
  </si>
  <si>
    <t>Nhung</t>
  </si>
  <si>
    <t>Oanh</t>
  </si>
  <si>
    <t>Phương</t>
  </si>
  <si>
    <t xml:space="preserve">Nguyễn Mai </t>
  </si>
  <si>
    <t>Quỳnh</t>
  </si>
  <si>
    <t xml:space="preserve">Trần Duy </t>
  </si>
  <si>
    <t>Sơn</t>
  </si>
  <si>
    <t xml:space="preserve">Nguyễn Thị Phương </t>
  </si>
  <si>
    <t>Thảo</t>
  </si>
  <si>
    <t>Thu</t>
  </si>
  <si>
    <t>Thủy</t>
  </si>
  <si>
    <t>Trang</t>
  </si>
  <si>
    <t>Tuấn</t>
  </si>
  <si>
    <t>Vân</t>
  </si>
  <si>
    <t xml:space="preserve">Nguyễn Thị Hải </t>
  </si>
  <si>
    <t>Yến</t>
  </si>
  <si>
    <t xml:space="preserve">Đinh Thị </t>
  </si>
  <si>
    <t>Tổng số lượt được bảo lưu</t>
  </si>
  <si>
    <t>KT.HIỆU TRƯỞNG</t>
  </si>
  <si>
    <t>CÁN BỘ LÀM BẢO LƯU 1</t>
  </si>
  <si>
    <t>CÁN BỘ LÀM BẢO LƯU 2</t>
  </si>
  <si>
    <t>PHÓ HIỆU TRƯỞNG</t>
  </si>
  <si>
    <t>Trịnh Hồng Nhung</t>
  </si>
  <si>
    <t>Nguyễn Thanh Bình</t>
  </si>
  <si>
    <t>PGS.TS Phạm Hồng Chương</t>
  </si>
  <si>
    <t xml:space="preserve">Phạm Ngọc </t>
  </si>
  <si>
    <t xml:space="preserve">Chu Thị Lan </t>
  </si>
  <si>
    <t xml:space="preserve">Hứa Thị Vân </t>
  </si>
  <si>
    <t xml:space="preserve">Tiêu Thị Quỳnh </t>
  </si>
  <si>
    <t xml:space="preserve">Nguyễn Thị Lan </t>
  </si>
  <si>
    <t xml:space="preserve">Tạ Hoài </t>
  </si>
  <si>
    <t xml:space="preserve">Bùi Thị </t>
  </si>
  <si>
    <t xml:space="preserve">Nguyễn Quốc </t>
  </si>
  <si>
    <t xml:space="preserve">Lý Thị </t>
  </si>
  <si>
    <t xml:space="preserve">Nguyễn Kim </t>
  </si>
  <si>
    <t xml:space="preserve">Ngô Quỳnh </t>
  </si>
  <si>
    <t xml:space="preserve">Đào Duy </t>
  </si>
  <si>
    <t xml:space="preserve">Trần Phú </t>
  </si>
  <si>
    <t xml:space="preserve">Nguyễn Tiến </t>
  </si>
  <si>
    <t xml:space="preserve">Ma Kiều </t>
  </si>
  <si>
    <t xml:space="preserve">Ngô Văn </t>
  </si>
  <si>
    <t xml:space="preserve">Nguyễn Bạch </t>
  </si>
  <si>
    <t xml:space="preserve">Trần Thùy </t>
  </si>
  <si>
    <t xml:space="preserve">Trần Thị Thùy </t>
  </si>
  <si>
    <t xml:space="preserve">Bùi Ngọc </t>
  </si>
  <si>
    <t xml:space="preserve">Cao Đại </t>
  </si>
  <si>
    <t xml:space="preserve">Ngô Cảnh </t>
  </si>
  <si>
    <t xml:space="preserve">Lê Thị </t>
  </si>
  <si>
    <t xml:space="preserve">Nguyễn Thị Hồng </t>
  </si>
  <si>
    <t xml:space="preserve">Đậu Thị Hà </t>
  </si>
  <si>
    <t xml:space="preserve">Đặng Thị Thu </t>
  </si>
  <si>
    <t xml:space="preserve">Phạm Văn </t>
  </si>
  <si>
    <t xml:space="preserve">Trần Đức </t>
  </si>
  <si>
    <t xml:space="preserve">Phạm Thị Thu </t>
  </si>
  <si>
    <t xml:space="preserve">Nguyễn Thị Thu </t>
  </si>
  <si>
    <t xml:space="preserve">Nguyễn Thu </t>
  </si>
  <si>
    <t xml:space="preserve">Lê Ánh </t>
  </si>
  <si>
    <t xml:space="preserve">Nguyễn Diệu </t>
  </si>
  <si>
    <t xml:space="preserve">Nguyễn Quang </t>
  </si>
  <si>
    <t xml:space="preserve">Trần Thị Kim </t>
  </si>
  <si>
    <t xml:space="preserve">Phạm Thu </t>
  </si>
  <si>
    <t xml:space="preserve">Mai Thị </t>
  </si>
  <si>
    <t xml:space="preserve">Nguyễn Hữu </t>
  </si>
  <si>
    <t xml:space="preserve">Nguyễn Duy </t>
  </si>
  <si>
    <t xml:space="preserve">Vũ Thị </t>
  </si>
  <si>
    <t xml:space="preserve">Trần Mạnh Hoàng </t>
  </si>
  <si>
    <t xml:space="preserve">Nguyễn Bá Tùng </t>
  </si>
  <si>
    <t xml:space="preserve">Đỗ Diệu </t>
  </si>
  <si>
    <t xml:space="preserve">Giang Quỳnh </t>
  </si>
  <si>
    <t xml:space="preserve">Nguyễn Thị Mỹ </t>
  </si>
  <si>
    <t xml:space="preserve">Nguyễn Hoàng </t>
  </si>
  <si>
    <t xml:space="preserve">Bùi Mai </t>
  </si>
  <si>
    <t xml:space="preserve">Tống Thị </t>
  </si>
  <si>
    <t xml:space="preserve">Phạm Thị Phương </t>
  </si>
  <si>
    <t xml:space="preserve">Vũ Hoàng </t>
  </si>
  <si>
    <t xml:space="preserve">Nguyễn Tự </t>
  </si>
  <si>
    <t xml:space="preserve">Lê Thị Ngọc </t>
  </si>
  <si>
    <t xml:space="preserve">Nguyễn Hà  </t>
  </si>
  <si>
    <t xml:space="preserve">Vũ Ngọc  </t>
  </si>
  <si>
    <t xml:space="preserve">Đặng Phương </t>
  </si>
  <si>
    <t xml:space="preserve">Hoàng Phan Hiền </t>
  </si>
  <si>
    <t xml:space="preserve">Nguyễn Thị Xuân </t>
  </si>
  <si>
    <t xml:space="preserve">Nguyễn Cường </t>
  </si>
  <si>
    <t xml:space="preserve">Phạm Thanh </t>
  </si>
  <si>
    <t xml:space="preserve">Từ Thị </t>
  </si>
  <si>
    <t xml:space="preserve">Nguyễn Công </t>
  </si>
  <si>
    <t xml:space="preserve">Dương Thị </t>
  </si>
  <si>
    <t xml:space="preserve">Đặng Thị </t>
  </si>
  <si>
    <t xml:space="preserve">Nguyễn Bích </t>
  </si>
  <si>
    <t xml:space="preserve">Nguyễn Thị Như </t>
  </si>
  <si>
    <t xml:space="preserve">Phạm Thị Ngọc </t>
  </si>
  <si>
    <t xml:space="preserve">Đặng Minh </t>
  </si>
  <si>
    <t xml:space="preserve">Nguyễn Thị Minh </t>
  </si>
  <si>
    <t xml:space="preserve">Hoàng Phương  </t>
  </si>
  <si>
    <t xml:space="preserve">Luyện Thị Thu </t>
  </si>
  <si>
    <t xml:space="preserve">Mẫn Thị Thu </t>
  </si>
  <si>
    <t xml:space="preserve">Đồng Hoài </t>
  </si>
  <si>
    <t xml:space="preserve">Phạm Thị Hoài </t>
  </si>
  <si>
    <t xml:space="preserve">Trần Anh </t>
  </si>
  <si>
    <t xml:space="preserve">Nguyễn Quý </t>
  </si>
  <si>
    <t xml:space="preserve">Vũ Thị Thu </t>
  </si>
  <si>
    <t xml:space="preserve">Lê Thị Bích </t>
  </si>
  <si>
    <t xml:space="preserve">Đoàn Thị Thùy </t>
  </si>
  <si>
    <t xml:space="preserve">Nguyễn Việt </t>
  </si>
  <si>
    <t xml:space="preserve">Lê Đức </t>
  </si>
  <si>
    <t xml:space="preserve">Nguyễn Xuân </t>
  </si>
  <si>
    <t xml:space="preserve">Hồ Văn </t>
  </si>
  <si>
    <t xml:space="preserve">Lê Tuấn  </t>
  </si>
  <si>
    <t xml:space="preserve">Phạm Đức </t>
  </si>
  <si>
    <t xml:space="preserve">Phạm Thị </t>
  </si>
  <si>
    <t xml:space="preserve">Vũ Thị Hoàng </t>
  </si>
  <si>
    <t xml:space="preserve">Cao Thị Lan </t>
  </si>
  <si>
    <t xml:space="preserve">Nguyễn Quỳnh </t>
  </si>
  <si>
    <t xml:space="preserve">Trần Hoàng </t>
  </si>
  <si>
    <t xml:space="preserve">Vũ Hồng </t>
  </si>
  <si>
    <t xml:space="preserve">Nguyễn Tuấn </t>
  </si>
  <si>
    <t xml:space="preserve">Ngô Thu </t>
  </si>
  <si>
    <t>Ánh</t>
  </si>
  <si>
    <t>Châu</t>
  </si>
  <si>
    <t>Chiến</t>
  </si>
  <si>
    <t>Cường</t>
  </si>
  <si>
    <t>Diễm</t>
  </si>
  <si>
    <t>Điện</t>
  </si>
  <si>
    <t>Diệp</t>
  </si>
  <si>
    <t>Doan</t>
  </si>
  <si>
    <t>Dương</t>
  </si>
  <si>
    <t>Duy</t>
  </si>
  <si>
    <t>Duyên</t>
  </si>
  <si>
    <t>Hải</t>
  </si>
  <si>
    <t>Hoàng</t>
  </si>
  <si>
    <t>Hồng</t>
  </si>
  <si>
    <t>Huế</t>
  </si>
  <si>
    <t>Hưng</t>
  </si>
  <si>
    <t>Huy</t>
  </si>
  <si>
    <t>Kim</t>
  </si>
  <si>
    <t>Lâm</t>
  </si>
  <si>
    <t>Loan</t>
  </si>
  <si>
    <t>Long</t>
  </si>
  <si>
    <t>Lực</t>
  </si>
  <si>
    <t>Mai</t>
  </si>
  <si>
    <t>Pho</t>
  </si>
  <si>
    <t>Phúc</t>
  </si>
  <si>
    <t>Phượng</t>
  </si>
  <si>
    <t>Thắng</t>
  </si>
  <si>
    <t>Thanh</t>
  </si>
  <si>
    <t>Thỏa</t>
  </si>
  <si>
    <t>Thư</t>
  </si>
  <si>
    <t>Thương</t>
  </si>
  <si>
    <t>Trinh</t>
  </si>
  <si>
    <t>Trọng</t>
  </si>
  <si>
    <t>Trường</t>
  </si>
  <si>
    <t>Việt</t>
  </si>
  <si>
    <t>Vui</t>
  </si>
  <si>
    <t>30A.KTTH</t>
  </si>
  <si>
    <t>(Ban hành kèm theo Quyết định số         /QĐ-ĐHKTQD ngày    tháng    năm 2016 của Hiệu trưởng Trường Đại học Kinh tế Quốc dân)</t>
  </si>
  <si>
    <t>Quản lý học 1</t>
  </si>
  <si>
    <t>Giao tiếp kinh doanh và thuyết trình</t>
  </si>
  <si>
    <t>Quản trị nhóm</t>
  </si>
  <si>
    <t>Quản trị chiến lược 1</t>
  </si>
  <si>
    <t>Quản trị Marketing</t>
  </si>
  <si>
    <t>Quản trị tác nghiệp 1</t>
  </si>
  <si>
    <t>Quản trị nhân lực</t>
  </si>
  <si>
    <t>Quản trị công ty</t>
  </si>
  <si>
    <t>Kỹ năng quản trị</t>
  </si>
  <si>
    <t>Văn hóa và đạo đức kinh doanh</t>
  </si>
  <si>
    <t>Nghiên cứu kinh doanh</t>
  </si>
  <si>
    <t>Quản trị chiến lược 2</t>
  </si>
  <si>
    <t>Quản trị tác nghiệp 2</t>
  </si>
  <si>
    <t>Quản trị hậu cần</t>
  </si>
  <si>
    <t>Quản trị điều hành dự án</t>
  </si>
  <si>
    <t>Quản trị doanh nghiệp</t>
  </si>
  <si>
    <t>An</t>
  </si>
  <si>
    <t>Tùng</t>
  </si>
  <si>
    <t>Phạm Đức Minh</t>
  </si>
  <si>
    <t xml:space="preserve">Võ Phương </t>
  </si>
  <si>
    <t xml:space="preserve">Huỳnh Minh </t>
  </si>
  <si>
    <t xml:space="preserve">Phùng Quang </t>
  </si>
  <si>
    <t xml:space="preserve">Phạm Việt </t>
  </si>
  <si>
    <t xml:space="preserve">Tạ Quang </t>
  </si>
  <si>
    <t xml:space="preserve">Nguyễn Thái </t>
  </si>
  <si>
    <t xml:space="preserve">Nguyễn Đình </t>
  </si>
  <si>
    <t xml:space="preserve">Đoàn Minh </t>
  </si>
  <si>
    <t xml:space="preserve">Nguyễn Văn </t>
  </si>
  <si>
    <t xml:space="preserve">Đỗ Cao </t>
  </si>
  <si>
    <t xml:space="preserve">Đào Văn  </t>
  </si>
  <si>
    <t xml:space="preserve">Trần Hữu </t>
  </si>
  <si>
    <t xml:space="preserve">Nguyễn Huy </t>
  </si>
  <si>
    <t xml:space="preserve">Đỗ Hữu </t>
  </si>
  <si>
    <t xml:space="preserve">Trương Quốc </t>
  </si>
  <si>
    <t xml:space="preserve">Công Thị Hương </t>
  </si>
  <si>
    <t xml:space="preserve">Nguyễn Nhật </t>
  </si>
  <si>
    <t xml:space="preserve">Ngô Hoàng </t>
  </si>
  <si>
    <t xml:space="preserve">Phạm An </t>
  </si>
  <si>
    <t xml:space="preserve">Hoàng Vinh  </t>
  </si>
  <si>
    <t xml:space="preserve">Hoàng Hải </t>
  </si>
  <si>
    <t xml:space="preserve">Dương Ngọc </t>
  </si>
  <si>
    <t xml:space="preserve">Lê Hồng </t>
  </si>
  <si>
    <t xml:space="preserve">Nguyễn Thúy </t>
  </si>
  <si>
    <t xml:space="preserve">Vũ Đức </t>
  </si>
  <si>
    <t>anh</t>
  </si>
  <si>
    <t>Bách</t>
  </si>
  <si>
    <t>Đại</t>
  </si>
  <si>
    <t>Đạo</t>
  </si>
  <si>
    <t>Lập</t>
  </si>
  <si>
    <t>Liên</t>
  </si>
  <si>
    <t>Phong</t>
  </si>
  <si>
    <t>Quân</t>
  </si>
  <si>
    <t>Quang</t>
  </si>
  <si>
    <t>Tân</t>
  </si>
  <si>
    <t>Tuyết</t>
  </si>
  <si>
    <t>30A.QTDN</t>
  </si>
  <si>
    <t>Kế toán ngân hàng</t>
  </si>
  <si>
    <t>Ngân hàng thương mại 1</t>
  </si>
  <si>
    <t>Tài chính doanh nghiệp 1</t>
  </si>
  <si>
    <t>Tài chính quốc tế 1</t>
  </si>
  <si>
    <t>Tài chính công 1</t>
  </si>
  <si>
    <t>Thị trường chứng khoán 1</t>
  </si>
  <si>
    <t>Lý thuyết tài chính tiền tệ 2</t>
  </si>
  <si>
    <t>Ngân hàng trung ương</t>
  </si>
  <si>
    <t>Thanh toán quốc tế</t>
  </si>
  <si>
    <t>Thuế</t>
  </si>
  <si>
    <t>Toán tài chính</t>
  </si>
  <si>
    <t>Phân tích tài chính</t>
  </si>
  <si>
    <t>Tài chính doanh nghiệp 2</t>
  </si>
  <si>
    <t>Phân tích và đầu tư chứng khoán</t>
  </si>
  <si>
    <t>Thẩm định tài chính dự án</t>
  </si>
  <si>
    <t>Thành</t>
  </si>
  <si>
    <t xml:space="preserve">Vũ Trung </t>
  </si>
  <si>
    <t xml:space="preserve">Hoàng Tuấn </t>
  </si>
  <si>
    <t xml:space="preserve">Vũ </t>
  </si>
  <si>
    <t xml:space="preserve">Tô Phương </t>
  </si>
  <si>
    <t xml:space="preserve">Vũ Hương </t>
  </si>
  <si>
    <t xml:space="preserve">Phan Ngọc  </t>
  </si>
  <si>
    <t xml:space="preserve">Nguyễn Thanh </t>
  </si>
  <si>
    <t xml:space="preserve">Vũ Tuyết </t>
  </si>
  <si>
    <t xml:space="preserve">Tăng Thị </t>
  </si>
  <si>
    <t xml:space="preserve">Trần Tiến  </t>
  </si>
  <si>
    <t xml:space="preserve">Nguyễn Tú </t>
  </si>
  <si>
    <t xml:space="preserve">Phạm Hoài </t>
  </si>
  <si>
    <t xml:space="preserve">Trần Hương </t>
  </si>
  <si>
    <t xml:space="preserve">Nguyễn Hải </t>
  </si>
  <si>
    <t xml:space="preserve">Vương Toàn </t>
  </si>
  <si>
    <t xml:space="preserve">Nghiêm Xuân </t>
  </si>
  <si>
    <t xml:space="preserve">Hoàng Hà </t>
  </si>
  <si>
    <t xml:space="preserve">Huỳnh Xuân </t>
  </si>
  <si>
    <t xml:space="preserve">Kiều Công  </t>
  </si>
  <si>
    <t xml:space="preserve">Đinh Xuân </t>
  </si>
  <si>
    <t xml:space="preserve">Trần Thị Phương </t>
  </si>
  <si>
    <t xml:space="preserve">Phạm Phương </t>
  </si>
  <si>
    <t xml:space="preserve">Hoàng Hồng </t>
  </si>
  <si>
    <t xml:space="preserve">Vũ Văn </t>
  </si>
  <si>
    <t xml:space="preserve">Lê Thị Kim </t>
  </si>
  <si>
    <t xml:space="preserve">Đồng Văn </t>
  </si>
  <si>
    <t>Hiếu</t>
  </si>
  <si>
    <t>Phú</t>
  </si>
  <si>
    <t>Thúy</t>
  </si>
  <si>
    <t>Trung</t>
  </si>
  <si>
    <t>Tuyến</t>
  </si>
  <si>
    <t>Thạch</t>
  </si>
  <si>
    <t>30A.TCDN</t>
  </si>
  <si>
    <t>Phùng Chí Cường</t>
  </si>
  <si>
    <t>Lê Ngân Giang</t>
  </si>
  <si>
    <t>Trương Bích Thủy</t>
  </si>
  <si>
    <t>Ngữ âm thực hành</t>
  </si>
  <si>
    <t>Tiếng Việt cơ sở 1</t>
  </si>
  <si>
    <t>Tiếng Anh - Kỹ năng nghe 1</t>
  </si>
  <si>
    <t>Tiếng Anh - Kỹ năng nghe 2</t>
  </si>
  <si>
    <t>Tiếng Anh - Kỹ năng nghe 3</t>
  </si>
  <si>
    <t>Tiếng Anh - Kỹ năng nghe 4</t>
  </si>
  <si>
    <t>Tiếng Anh - Kỹ năng đọc 1</t>
  </si>
  <si>
    <t>Tiếng Anh - Kỹ năng đọc 2</t>
  </si>
  <si>
    <t>Tiếng Anh - Kỹ năng đọc 3</t>
  </si>
  <si>
    <t>Tiếng Anh - Kỹ năng đọc 4</t>
  </si>
  <si>
    <t>Tiếng Anh - Kỹ năng nói 1</t>
  </si>
  <si>
    <t>Tiếng Anh - Kỹ năng nói 2</t>
  </si>
  <si>
    <t>Tiếng Anh - Kỹ năng nói 3</t>
  </si>
  <si>
    <t>Tiếng Anh - Kỹ năng nói 4</t>
  </si>
  <si>
    <t>Tiếng Anh - Kỹ năng viết 1</t>
  </si>
  <si>
    <t>Tiếng Anh - Kỹ năng viết 2</t>
  </si>
  <si>
    <t>Tiếng Anh - Kỹ năng viết 3</t>
  </si>
  <si>
    <t>Tiếng Anh - Kỹ năng viết 4</t>
  </si>
  <si>
    <t>Ngữ pháp Tiếng Anh ứng dụng</t>
  </si>
  <si>
    <t>Từ vựng học</t>
  </si>
  <si>
    <t>Tiếng Việt cơ sở 2</t>
  </si>
  <si>
    <t>Giao thoa văn hóa</t>
  </si>
  <si>
    <t>Phân tích diễn ngôn</t>
  </si>
  <si>
    <t>Thực hành tổng hợp tiếng Anh kinh tế -  kinh doanh 1</t>
  </si>
  <si>
    <t>Thực hành tổng hợp tiếng Anh kinh tế -  kinh doanh 2</t>
  </si>
  <si>
    <t>Thực hành tổng hợp tiếng Anh kinh tế -  kinh doanh 3</t>
  </si>
  <si>
    <t>Thực hành tổng hợp tiếng Anh kinh tế -  kinh doanh 4</t>
  </si>
  <si>
    <t>Thực hành biên dịch 1</t>
  </si>
  <si>
    <t>Thực hành phiên dịch 1</t>
  </si>
  <si>
    <t>Văn hóa các nước nói tiếng Anh</t>
  </si>
  <si>
    <t>Ngữ âm - âm vị học</t>
  </si>
  <si>
    <t>Thực hành biên dịch 2</t>
  </si>
  <si>
    <t xml:space="preserve">Bùi Quốc </t>
  </si>
  <si>
    <t xml:space="preserve">Ngô Lê Vân </t>
  </si>
  <si>
    <t xml:space="preserve">Hoàng Kim Tuấn </t>
  </si>
  <si>
    <t xml:space="preserve">Lê Bảo </t>
  </si>
  <si>
    <t xml:space="preserve">Trần Diệu </t>
  </si>
  <si>
    <t xml:space="preserve">Nguyễn Ngọc Linh </t>
  </si>
  <si>
    <t xml:space="preserve">Trần Thị </t>
  </si>
  <si>
    <t xml:space="preserve">Trịnh Ngọc </t>
  </si>
  <si>
    <t xml:space="preserve">Nguyễn Thùy </t>
  </si>
  <si>
    <t xml:space="preserve">Bùi Thị Bích </t>
  </si>
  <si>
    <t xml:space="preserve">Nguyễn Mạnh </t>
  </si>
  <si>
    <t xml:space="preserve">Ngô Lan </t>
  </si>
  <si>
    <t xml:space="preserve">Trần Đình </t>
  </si>
  <si>
    <t xml:space="preserve">Đàm Thu </t>
  </si>
  <si>
    <t xml:space="preserve">Đỗ Thị </t>
  </si>
  <si>
    <t xml:space="preserve">Nguyễn Thị Thùy </t>
  </si>
  <si>
    <t xml:space="preserve">Trần Thị Minh </t>
  </si>
  <si>
    <t xml:space="preserve">Nguyễn Liên </t>
  </si>
  <si>
    <t xml:space="preserve">Lưu Phương </t>
  </si>
  <si>
    <t xml:space="preserve">Lê Thanh </t>
  </si>
  <si>
    <t xml:space="preserve">Lâm Thị Kim </t>
  </si>
  <si>
    <t xml:space="preserve">Nguyễn Hoài </t>
  </si>
  <si>
    <t xml:space="preserve">Phạm Thị Minh </t>
  </si>
  <si>
    <t xml:space="preserve">Trần Thị Thủy </t>
  </si>
  <si>
    <t xml:space="preserve">Bùi Thị Thu </t>
  </si>
  <si>
    <t xml:space="preserve">Trần Thị Thanh </t>
  </si>
  <si>
    <t>Cam</t>
  </si>
  <si>
    <t>Chung</t>
  </si>
  <si>
    <t>Điệp</t>
  </si>
  <si>
    <t>Hoa</t>
  </si>
  <si>
    <t>Lý</t>
  </si>
  <si>
    <t>Tâm</t>
  </si>
  <si>
    <t>Thoa</t>
  </si>
  <si>
    <t>Thục</t>
  </si>
  <si>
    <t>Tiên</t>
  </si>
  <si>
    <t>Tú</t>
  </si>
  <si>
    <t>Tổng lệ phí bảo lưu (Số tín chỉ x 95.000đ/tín chỉ)</t>
  </si>
  <si>
    <t>7.8</t>
  </si>
  <si>
    <t>8.2</t>
  </si>
  <si>
    <t>5.4</t>
  </si>
  <si>
    <t>7.4</t>
  </si>
  <si>
    <t>7.1</t>
  </si>
  <si>
    <t>7.9</t>
  </si>
  <si>
    <t>4.6</t>
  </si>
  <si>
    <t>5.2</t>
  </si>
  <si>
    <t>7.7</t>
  </si>
  <si>
    <t>8.7</t>
  </si>
  <si>
    <t>8.9</t>
  </si>
  <si>
    <t>6.9</t>
  </si>
  <si>
    <t>7.6</t>
  </si>
  <si>
    <t>7.3</t>
  </si>
  <si>
    <t>7.2</t>
  </si>
  <si>
    <t>8.8</t>
  </si>
  <si>
    <t>5.7</t>
  </si>
  <si>
    <t>6.1</t>
  </si>
  <si>
    <t>6.6</t>
  </si>
  <si>
    <t>5.9</t>
  </si>
  <si>
    <t>8.3</t>
  </si>
  <si>
    <t>9.7</t>
  </si>
  <si>
    <t>6.4</t>
  </si>
  <si>
    <t>5.8</t>
  </si>
  <si>
    <t>8.5</t>
  </si>
  <si>
    <t>6.5</t>
  </si>
  <si>
    <t>6.3</t>
  </si>
  <si>
    <t>4.5</t>
  </si>
  <si>
    <t>8.6</t>
  </si>
  <si>
    <t>7.5</t>
  </si>
  <si>
    <t>Đỗ Thị Thu</t>
  </si>
  <si>
    <t>Thiếu BĐ CĐ</t>
  </si>
  <si>
    <t>30A.TATM</t>
  </si>
  <si>
    <t>Thiếu BĐ ĐH</t>
  </si>
  <si>
    <t>KTQD</t>
  </si>
  <si>
    <t>Thiếu BĐ tiếng việt</t>
  </si>
  <si>
    <t>Thiếu ĐH chính thức và BĐ  CĐ</t>
  </si>
  <si>
    <t>Trần Khắc</t>
  </si>
  <si>
    <t>Học nước ngoài (Pháp)</t>
  </si>
  <si>
    <t>Thiếu BĐ</t>
  </si>
  <si>
    <t>Chọn 1/3</t>
  </si>
  <si>
    <t>Marketing - E</t>
  </si>
  <si>
    <t>Chuyên đề Kinh doanh Quốc tế - E</t>
  </si>
  <si>
    <t>Chuyên đề Tài chính - Ngân hàng -E</t>
  </si>
  <si>
    <t>Lương Việt Anh</t>
  </si>
  <si>
    <t>Nguyễn Nghĩa Hoàng</t>
  </si>
  <si>
    <t>19A.KTTH</t>
  </si>
  <si>
    <t>Tô Thị</t>
  </si>
  <si>
    <t xml:space="preserve">Trịnh Thị </t>
  </si>
  <si>
    <t xml:space="preserve">Lê Phương </t>
  </si>
  <si>
    <t>Thế</t>
  </si>
  <si>
    <t xml:space="preserve">Nguyễn Ngọc </t>
  </si>
  <si>
    <t xml:space="preserve">Phạm Xuân </t>
  </si>
  <si>
    <t xml:space="preserve">Đặng Thị Bích </t>
  </si>
  <si>
    <t>Tô Thị Thu</t>
  </si>
  <si>
    <t xml:space="preserve">Nguyễn Phương </t>
  </si>
  <si>
    <t>Nguyễn Thị Kim</t>
  </si>
  <si>
    <t>Lựa chọn 1 học phần</t>
  </si>
  <si>
    <t>Kiến thức bắt buộc</t>
  </si>
  <si>
    <t>Khối kiến thức</t>
  </si>
  <si>
    <t>Lý thuyết XS&amp;TKT 1</t>
  </si>
  <si>
    <t>Toán cho các nhà KT 1</t>
  </si>
  <si>
    <t>NNLCBCN Mác-Lênin 1</t>
  </si>
  <si>
    <t>Toán cho các nhà KT 2</t>
  </si>
  <si>
    <t>ENGLISH 1 - LEVEL 1</t>
  </si>
  <si>
    <t>Quan hệ học trước</t>
  </si>
  <si>
    <t>Tổng lệ phí bảo lưu (Số tín chỉ x80.000đ/tín chỉ)</t>
  </si>
  <si>
    <t>Kế toán dự án đầu tư</t>
  </si>
  <si>
    <t>Ngân hàng thương mại</t>
  </si>
  <si>
    <t>Kiểm soát quản lý</t>
  </si>
  <si>
    <t>Kế toán tài chính 3</t>
  </si>
  <si>
    <t>Tài chính quốc tế</t>
  </si>
  <si>
    <t>Tài chính công</t>
  </si>
  <si>
    <t>Thị trường bất động sản</t>
  </si>
  <si>
    <t>Marketing căn bản</t>
  </si>
  <si>
    <t>Kinh tế vi mô 2</t>
  </si>
  <si>
    <t>Kinh tế phát triển</t>
  </si>
  <si>
    <t>Thống kê kinh doanh</t>
  </si>
  <si>
    <t>Lập và quản lý dự án đầu tư</t>
  </si>
  <si>
    <t>Dự báo kinh tế và kinh doanh</t>
  </si>
  <si>
    <t>Quản lý công nghệ</t>
  </si>
  <si>
    <t>Lịch sử kinh tế</t>
  </si>
  <si>
    <t>Dân số và phát triển</t>
  </si>
  <si>
    <t>Tiếng anh ngành kế toán</t>
  </si>
  <si>
    <t>Tư tưởng Hồ Chí Minh</t>
  </si>
  <si>
    <t>Toán cho các nhà kinh tế 1</t>
  </si>
  <si>
    <t>Tin học đại cương</t>
  </si>
  <si>
    <t>Pháp luật đại cương</t>
  </si>
  <si>
    <t>Những nguyên lý cơ bản của chủ nghĩa Mác-Lênin 2</t>
  </si>
  <si>
    <t>Những nguyên lý cơ bản của chủ nghĩa Mác-Lênin 1</t>
  </si>
  <si>
    <t>Đường lối cách mạng của Đảng Cộng sản Việt Nam</t>
  </si>
  <si>
    <t>ENGLISH 2 - LEVEL 1</t>
  </si>
  <si>
    <t>19A.QTKDTH</t>
  </si>
  <si>
    <t>Vũ</t>
  </si>
  <si>
    <t xml:space="preserve">Hoàng Ngọc Anh </t>
  </si>
  <si>
    <t>Vũ Tuấn</t>
  </si>
  <si>
    <t>Vũ Thu</t>
  </si>
  <si>
    <t>Thao</t>
  </si>
  <si>
    <t>Dương Thị</t>
  </si>
  <si>
    <t>Nguyễn Ngọc</t>
  </si>
  <si>
    <t xml:space="preserve">Bùi Hoàng </t>
  </si>
  <si>
    <t>Khánh</t>
  </si>
  <si>
    <t>Lã Văn</t>
  </si>
  <si>
    <t>Nguyễn Thị Châu</t>
  </si>
  <si>
    <t xml:space="preserve">Nguyễn Trường </t>
  </si>
  <si>
    <t>Dinh</t>
  </si>
  <si>
    <t xml:space="preserve">Đào Văn </t>
  </si>
  <si>
    <t xml:space="preserve">Hà Kim </t>
  </si>
  <si>
    <t xml:space="preserve"> </t>
  </si>
  <si>
    <t>Những NLCB CN Mác-Lênin 1</t>
  </si>
  <si>
    <t>Tổng lệ phí bảo lưu (Số tín chỉ x 80.000đ/tín chỉ)</t>
  </si>
  <si>
    <t>Quản trị đổi mới</t>
  </si>
  <si>
    <t>Quản trị đa văn hóa</t>
  </si>
  <si>
    <t>Quản trị năng suất</t>
  </si>
  <si>
    <t>Quản trị chất lượng</t>
  </si>
  <si>
    <t>Tái lập doanh nghiệp</t>
  </si>
  <si>
    <t>Quản trị kinh doanh 2</t>
  </si>
  <si>
    <t>Quản trị chi phí kinh doanh</t>
  </si>
  <si>
    <t>Kiểm soát</t>
  </si>
  <si>
    <t>Khởi sự kinh doanh</t>
  </si>
  <si>
    <t>Quản trị văn phòng</t>
  </si>
  <si>
    <t>Quản trị kinh doanh xây dựng</t>
  </si>
  <si>
    <t>Quản trị kinh doanh thương mại</t>
  </si>
  <si>
    <t>Quản trị kinh doanh nông nghiệp</t>
  </si>
  <si>
    <t>Quản trị kinh doanh công nghiệp</t>
  </si>
  <si>
    <t>Quản trị kinh doanh bảo hiểm</t>
  </si>
  <si>
    <t>Kinh doanh bất động sản</t>
  </si>
  <si>
    <t>Giao dịch và đàm phán kinh doanh</t>
  </si>
  <si>
    <t>Tiếng Anh ngành Quản trị kinh doanh</t>
  </si>
  <si>
    <t>Xã hội học</t>
  </si>
  <si>
    <t>Lịch sử các học thuyết kinh tế</t>
  </si>
  <si>
    <t>An sinh xã hội</t>
  </si>
  <si>
    <t>Kinh doanh quốc tế 1</t>
  </si>
  <si>
    <t>Hệ thống thông tin quản lý</t>
  </si>
  <si>
    <t>DANH SÁCH SINH VIÊN HỆ LIÊN THÔNG CHÍNH QUY KHÓA 19A ĐƯỢC BẢO LƯU HỌC PHẦN</t>
  </si>
  <si>
    <t>DANH SÁCH SINH VIÊN HỆ VĂN BẰNG 2 CHÍNH QUY KHÓA 30A ĐƯỢC BẢO LƯU HỌC PHẦN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</si>
</sst>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.0"/>
    <numFmt numFmtId="165" formatCode="_(* #,##0_);_(* \(#,##0\);_(* &quot;-&quot;??_);_(@_)"/>
  </numFmts>
  <fonts count="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.5"/>
      <color theme="1"/>
      <name val="Times New Roman"/>
      <family val="1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</font>
    <font>
      <b/>
      <sz val="9"/>
      <name val="Times New Roman"/>
      <family val="1"/>
    </font>
    <font>
      <sz val="9"/>
      <color theme="1"/>
      <name val="Times New Roman"/>
      <family val="1"/>
    </font>
    <font>
      <sz val="11"/>
      <color rgb="FF000000"/>
      <name val="Calibri"/>
      <family val="2"/>
      <scheme val="minor"/>
    </font>
    <font>
      <sz val="9"/>
      <name val="Times New Roman"/>
      <family val="1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</font>
    <font>
      <sz val="12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9"/>
      <color rgb="FFFF0000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  <font>
      <sz val="12"/>
      <color rgb="FFFF0000"/>
      <name val="Calibri"/>
      <family val="2"/>
      <scheme val="minor"/>
    </font>
    <font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7"/>
      <color theme="1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0.5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sz val="7"/>
      <name val="Times New Roman"/>
      <family val="1"/>
    </font>
    <font>
      <b/>
      <sz val="11"/>
      <name val="Times New Roman"/>
      <family val="1"/>
    </font>
  </fonts>
  <fills count="2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9" fillId="0" borderId="0"/>
  </cellStyleXfs>
  <cellXfs count="228">
    <xf numFmtId="0" fontId="0" fillId="0" borderId="0" xfId="0"/>
    <xf numFmtId="0" fontId="2" fillId="0" borderId="0" xfId="0" applyFont="1" applyFill="1"/>
    <xf numFmtId="0" fontId="3" fillId="0" borderId="0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textRotation="90" shrinkToFit="1"/>
    </xf>
    <xf numFmtId="0" fontId="2" fillId="0" borderId="3" xfId="0" applyFont="1" applyBorder="1"/>
    <xf numFmtId="0" fontId="2" fillId="3" borderId="3" xfId="0" applyFont="1" applyFill="1" applyBorder="1"/>
    <xf numFmtId="0" fontId="2" fillId="4" borderId="3" xfId="0" applyFont="1" applyFill="1" applyBorder="1"/>
    <xf numFmtId="0" fontId="2" fillId="5" borderId="3" xfId="0" applyFont="1" applyFill="1" applyBorder="1"/>
    <xf numFmtId="0" fontId="8" fillId="0" borderId="3" xfId="0" applyFont="1" applyFill="1" applyBorder="1"/>
    <xf numFmtId="164" fontId="8" fillId="0" borderId="3" xfId="0" applyNumberFormat="1" applyFont="1" applyFill="1" applyBorder="1"/>
    <xf numFmtId="164" fontId="8" fillId="6" borderId="3" xfId="0" applyNumberFormat="1" applyFont="1" applyFill="1" applyBorder="1"/>
    <xf numFmtId="164" fontId="8" fillId="4" borderId="3" xfId="0" applyNumberFormat="1" applyFont="1" applyFill="1" applyBorder="1"/>
    <xf numFmtId="164" fontId="8" fillId="5" borderId="3" xfId="0" applyNumberFormat="1" applyFont="1" applyFill="1" applyBorder="1"/>
    <xf numFmtId="165" fontId="8" fillId="0" borderId="3" xfId="1" applyNumberFormat="1" applyFont="1" applyFill="1" applyBorder="1"/>
    <xf numFmtId="164" fontId="10" fillId="0" borderId="3" xfId="0" applyNumberFormat="1" applyFont="1" applyFill="1" applyBorder="1"/>
    <xf numFmtId="164" fontId="10" fillId="4" borderId="3" xfId="0" applyNumberFormat="1" applyFont="1" applyFill="1" applyBorder="1"/>
    <xf numFmtId="0" fontId="6" fillId="0" borderId="3" xfId="0" applyFont="1" applyFill="1" applyBorder="1"/>
    <xf numFmtId="165" fontId="6" fillId="0" borderId="3" xfId="1" applyNumberFormat="1" applyFont="1" applyFill="1" applyBorder="1"/>
    <xf numFmtId="0" fontId="11" fillId="0" borderId="0" xfId="0" applyFont="1" applyFill="1"/>
    <xf numFmtId="0" fontId="12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13" fillId="0" borderId="3" xfId="0" applyFont="1" applyFill="1" applyBorder="1"/>
    <xf numFmtId="0" fontId="14" fillId="0" borderId="3" xfId="0" applyFont="1" applyFill="1" applyBorder="1" applyAlignment="1">
      <alignment horizontal="center"/>
    </xf>
    <xf numFmtId="0" fontId="15" fillId="0" borderId="3" xfId="0" applyFont="1" applyBorder="1"/>
    <xf numFmtId="0" fontId="14" fillId="0" borderId="3" xfId="0" applyFont="1" applyFill="1" applyBorder="1"/>
    <xf numFmtId="0" fontId="13" fillId="0" borderId="3" xfId="0" applyFont="1" applyBorder="1"/>
    <xf numFmtId="0" fontId="17" fillId="2" borderId="3" xfId="0" applyFont="1" applyFill="1" applyBorder="1" applyAlignment="1">
      <alignment textRotation="90" shrinkToFit="1"/>
    </xf>
    <xf numFmtId="0" fontId="2" fillId="0" borderId="0" xfId="0" applyFont="1" applyFill="1" applyBorder="1"/>
    <xf numFmtId="0" fontId="2" fillId="7" borderId="3" xfId="0" applyFont="1" applyFill="1" applyBorder="1"/>
    <xf numFmtId="0" fontId="2" fillId="8" borderId="3" xfId="0" applyFont="1" applyFill="1" applyBorder="1"/>
    <xf numFmtId="164" fontId="8" fillId="7" borderId="3" xfId="0" applyNumberFormat="1" applyFont="1" applyFill="1" applyBorder="1"/>
    <xf numFmtId="164" fontId="8" fillId="8" borderId="3" xfId="0" applyNumberFormat="1" applyFont="1" applyFill="1" applyBorder="1"/>
    <xf numFmtId="164" fontId="8" fillId="0" borderId="0" xfId="0" applyNumberFormat="1" applyFont="1" applyFill="1"/>
    <xf numFmtId="0" fontId="3" fillId="0" borderId="0" xfId="0" applyFont="1" applyFill="1" applyAlignment="1">
      <alignment horizontal="center"/>
    </xf>
    <xf numFmtId="0" fontId="2" fillId="0" borderId="3" xfId="0" applyFont="1" applyFill="1" applyBorder="1"/>
    <xf numFmtId="0" fontId="2" fillId="9" borderId="3" xfId="0" applyFont="1" applyFill="1" applyBorder="1"/>
    <xf numFmtId="0" fontId="8" fillId="9" borderId="3" xfId="0" applyFont="1" applyFill="1" applyBorder="1"/>
    <xf numFmtId="0" fontId="2" fillId="10" borderId="3" xfId="0" applyFont="1" applyFill="1" applyBorder="1"/>
    <xf numFmtId="0" fontId="8" fillId="10" borderId="3" xfId="0" applyFont="1" applyFill="1" applyBorder="1"/>
    <xf numFmtId="0" fontId="15" fillId="0" borderId="3" xfId="0" applyFont="1" applyBorder="1" applyAlignment="1">
      <alignment horizontal="center"/>
    </xf>
    <xf numFmtId="0" fontId="13" fillId="0" borderId="3" xfId="0" applyFont="1" applyFill="1" applyBorder="1" applyAlignment="1">
      <alignment horizontal="center"/>
    </xf>
    <xf numFmtId="164" fontId="18" fillId="0" borderId="3" xfId="0" applyNumberFormat="1" applyFont="1" applyFill="1" applyBorder="1"/>
    <xf numFmtId="0" fontId="18" fillId="0" borderId="3" xfId="0" applyFont="1" applyFill="1" applyBorder="1"/>
    <xf numFmtId="0" fontId="19" fillId="11" borderId="3" xfId="0" applyFont="1" applyFill="1" applyBorder="1"/>
    <xf numFmtId="164" fontId="19" fillId="11" borderId="3" xfId="0" applyNumberFormat="1" applyFont="1" applyFill="1" applyBorder="1"/>
    <xf numFmtId="0" fontId="19" fillId="0" borderId="3" xfId="0" applyFont="1" applyFill="1" applyBorder="1"/>
    <xf numFmtId="0" fontId="20" fillId="12" borderId="3" xfId="0" applyFont="1" applyFill="1" applyBorder="1"/>
    <xf numFmtId="0" fontId="20" fillId="13" borderId="3" xfId="0" applyFont="1" applyFill="1" applyBorder="1"/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2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18" fillId="10" borderId="3" xfId="0" applyFont="1" applyFill="1" applyBorder="1"/>
    <xf numFmtId="0" fontId="21" fillId="0" borderId="0" xfId="0" applyFont="1" applyFill="1"/>
    <xf numFmtId="0" fontId="2" fillId="9" borderId="0" xfId="0" applyFont="1" applyFill="1"/>
    <xf numFmtId="0" fontId="8" fillId="2" borderId="3" xfId="0" applyFont="1" applyFill="1" applyBorder="1"/>
    <xf numFmtId="0" fontId="2" fillId="2" borderId="0" xfId="0" applyFont="1" applyFill="1"/>
    <xf numFmtId="0" fontId="8" fillId="14" borderId="3" xfId="0" applyFont="1" applyFill="1" applyBorder="1"/>
    <xf numFmtId="0" fontId="2" fillId="14" borderId="0" xfId="0" applyFont="1" applyFill="1"/>
    <xf numFmtId="0" fontId="8" fillId="15" borderId="3" xfId="0" applyFont="1" applyFill="1" applyBorder="1"/>
    <xf numFmtId="0" fontId="2" fillId="15" borderId="0" xfId="0" applyFont="1" applyFill="1"/>
    <xf numFmtId="0" fontId="21" fillId="15" borderId="0" xfId="0" applyFont="1" applyFill="1"/>
    <xf numFmtId="0" fontId="1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15" borderId="3" xfId="0" applyFont="1" applyFill="1" applyBorder="1"/>
    <xf numFmtId="0" fontId="22" fillId="0" borderId="3" xfId="0" applyFont="1" applyFill="1" applyBorder="1"/>
    <xf numFmtId="0" fontId="14" fillId="15" borderId="3" xfId="0" applyFont="1" applyFill="1" applyBorder="1"/>
    <xf numFmtId="0" fontId="15" fillId="15" borderId="3" xfId="0" applyFont="1" applyFill="1" applyBorder="1"/>
    <xf numFmtId="0" fontId="15" fillId="15" borderId="3" xfId="0" applyFont="1" applyFill="1" applyBorder="1" applyAlignment="1">
      <alignment horizontal="center"/>
    </xf>
    <xf numFmtId="0" fontId="13" fillId="15" borderId="3" xfId="0" applyFont="1" applyFill="1" applyBorder="1" applyAlignment="1">
      <alignment horizontal="center"/>
    </xf>
    <xf numFmtId="0" fontId="18" fillId="15" borderId="3" xfId="0" applyFont="1" applyFill="1" applyBorder="1"/>
    <xf numFmtId="0" fontId="21" fillId="15" borderId="3" xfId="0" applyFont="1" applyFill="1" applyBorder="1"/>
    <xf numFmtId="0" fontId="22" fillId="15" borderId="3" xfId="0" applyFont="1" applyFill="1" applyBorder="1"/>
    <xf numFmtId="0" fontId="23" fillId="15" borderId="3" xfId="0" applyFont="1" applyFill="1" applyBorder="1"/>
    <xf numFmtId="0" fontId="23" fillId="15" borderId="3" xfId="0" applyFont="1" applyFill="1" applyBorder="1" applyAlignment="1">
      <alignment horizontal="center"/>
    </xf>
    <xf numFmtId="0" fontId="22" fillId="15" borderId="3" xfId="0" applyFont="1" applyFill="1" applyBorder="1" applyAlignment="1">
      <alignment horizontal="center"/>
    </xf>
    <xf numFmtId="0" fontId="2" fillId="14" borderId="3" xfId="0" applyFont="1" applyFill="1" applyBorder="1"/>
    <xf numFmtId="0" fontId="14" fillId="14" borderId="3" xfId="0" applyFont="1" applyFill="1" applyBorder="1"/>
    <xf numFmtId="0" fontId="15" fillId="14" borderId="3" xfId="0" applyFont="1" applyFill="1" applyBorder="1"/>
    <xf numFmtId="0" fontId="15" fillId="14" borderId="3" xfId="0" applyFont="1" applyFill="1" applyBorder="1" applyAlignment="1">
      <alignment horizontal="center"/>
    </xf>
    <xf numFmtId="0" fontId="13" fillId="14" borderId="3" xfId="0" applyFont="1" applyFill="1" applyBorder="1" applyAlignment="1">
      <alignment horizontal="center"/>
    </xf>
    <xf numFmtId="0" fontId="14" fillId="9" borderId="3" xfId="0" applyFont="1" applyFill="1" applyBorder="1"/>
    <xf numFmtId="0" fontId="15" fillId="9" borderId="3" xfId="0" applyFont="1" applyFill="1" applyBorder="1"/>
    <xf numFmtId="0" fontId="15" fillId="9" borderId="3" xfId="0" applyFont="1" applyFill="1" applyBorder="1" applyAlignment="1">
      <alignment horizontal="center"/>
    </xf>
    <xf numFmtId="0" fontId="13" fillId="9" borderId="3" xfId="0" applyFont="1" applyFill="1" applyBorder="1" applyAlignment="1">
      <alignment horizontal="center"/>
    </xf>
    <xf numFmtId="0" fontId="2" fillId="2" borderId="3" xfId="0" applyFont="1" applyFill="1" applyBorder="1"/>
    <xf numFmtId="0" fontId="14" fillId="2" borderId="3" xfId="0" applyFont="1" applyFill="1" applyBorder="1"/>
    <xf numFmtId="0" fontId="15" fillId="2" borderId="3" xfId="0" applyFont="1" applyFill="1" applyBorder="1"/>
    <xf numFmtId="0" fontId="15" fillId="2" borderId="3" xfId="0" applyFont="1" applyFill="1" applyBorder="1" applyAlignment="1">
      <alignment horizontal="center"/>
    </xf>
    <xf numFmtId="0" fontId="13" fillId="2" borderId="3" xfId="0" applyFont="1" applyFill="1" applyBorder="1" applyAlignment="1">
      <alignment horizontal="center"/>
    </xf>
    <xf numFmtId="165" fontId="18" fillId="0" borderId="3" xfId="1" applyNumberFormat="1" applyFont="1" applyFill="1" applyBorder="1"/>
    <xf numFmtId="0" fontId="18" fillId="9" borderId="3" xfId="0" applyFont="1" applyFill="1" applyBorder="1"/>
    <xf numFmtId="0" fontId="21" fillId="0" borderId="3" xfId="0" applyFont="1" applyFill="1" applyBorder="1"/>
    <xf numFmtId="0" fontId="23" fillId="0" borderId="3" xfId="0" applyFont="1" applyBorder="1"/>
    <xf numFmtId="0" fontId="23" fillId="0" borderId="3" xfId="0" applyFont="1" applyBorder="1" applyAlignment="1">
      <alignment horizontal="center"/>
    </xf>
    <xf numFmtId="0" fontId="22" fillId="0" borderId="3" xfId="0" applyFont="1" applyFill="1" applyBorder="1" applyAlignment="1">
      <alignment horizontal="center"/>
    </xf>
    <xf numFmtId="165" fontId="0" fillId="0" borderId="0" xfId="0" applyNumberFormat="1"/>
    <xf numFmtId="165" fontId="2" fillId="0" borderId="0" xfId="0" applyNumberFormat="1" applyFont="1" applyFill="1"/>
    <xf numFmtId="165" fontId="2" fillId="0" borderId="0" xfId="1" applyNumberFormat="1" applyFont="1" applyFill="1"/>
    <xf numFmtId="0" fontId="24" fillId="0" borderId="0" xfId="0" applyFont="1" applyFill="1"/>
    <xf numFmtId="0" fontId="24" fillId="0" borderId="0" xfId="0" applyFont="1" applyFill="1" applyAlignment="1">
      <alignment horizontal="center"/>
    </xf>
    <xf numFmtId="0" fontId="13" fillId="0" borderId="0" xfId="0" applyFont="1" applyFill="1"/>
    <xf numFmtId="0" fontId="13" fillId="0" borderId="0" xfId="0" applyFont="1" applyFill="1" applyAlignment="1">
      <alignment horizontal="center"/>
    </xf>
    <xf numFmtId="0" fontId="26" fillId="0" borderId="0" xfId="0" applyFont="1" applyFill="1" applyAlignment="1"/>
    <xf numFmtId="0" fontId="26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"/>
    </xf>
    <xf numFmtId="0" fontId="25" fillId="0" borderId="0" xfId="0" applyFont="1" applyFill="1" applyAlignment="1"/>
    <xf numFmtId="165" fontId="17" fillId="0" borderId="0" xfId="0" applyNumberFormat="1" applyFont="1" applyFill="1"/>
    <xf numFmtId="165" fontId="17" fillId="0" borderId="3" xfId="1" applyNumberFormat="1" applyFont="1" applyFill="1" applyBorder="1"/>
    <xf numFmtId="165" fontId="17" fillId="0" borderId="3" xfId="0" applyNumberFormat="1" applyFont="1" applyFill="1" applyBorder="1"/>
    <xf numFmtId="0" fontId="17" fillId="0" borderId="3" xfId="0" applyFont="1" applyFill="1" applyBorder="1"/>
    <xf numFmtId="164" fontId="27" fillId="0" borderId="3" xfId="0" applyNumberFormat="1" applyFont="1" applyFill="1" applyBorder="1"/>
    <xf numFmtId="164" fontId="27" fillId="16" borderId="3" xfId="0" applyNumberFormat="1" applyFont="1" applyFill="1" applyBorder="1"/>
    <xf numFmtId="164" fontId="27" fillId="10" borderId="3" xfId="0" applyNumberFormat="1" applyFont="1" applyFill="1" applyBorder="1"/>
    <xf numFmtId="164" fontId="27" fillId="17" borderId="3" xfId="0" applyNumberFormat="1" applyFont="1" applyFill="1" applyBorder="1"/>
    <xf numFmtId="164" fontId="27" fillId="18" borderId="3" xfId="0" applyNumberFormat="1" applyFont="1" applyFill="1" applyBorder="1"/>
    <xf numFmtId="164" fontId="27" fillId="19" borderId="3" xfId="0" applyNumberFormat="1" applyFont="1" applyFill="1" applyBorder="1"/>
    <xf numFmtId="164" fontId="27" fillId="6" borderId="3" xfId="0" applyNumberFormat="1" applyFont="1" applyFill="1" applyBorder="1"/>
    <xf numFmtId="0" fontId="13" fillId="0" borderId="3" xfId="0" applyFont="1" applyBorder="1" applyAlignment="1"/>
    <xf numFmtId="14" fontId="13" fillId="0" borderId="3" xfId="0" applyNumberFormat="1" applyFont="1" applyBorder="1" applyAlignment="1">
      <alignment horizontal="right"/>
    </xf>
    <xf numFmtId="0" fontId="13" fillId="0" borderId="3" xfId="0" applyFont="1" applyBorder="1" applyAlignment="1">
      <alignment horizontal="center"/>
    </xf>
    <xf numFmtId="0" fontId="2" fillId="0" borderId="0" xfId="0" applyFont="1" applyFill="1" applyAlignment="1">
      <alignment wrapText="1"/>
    </xf>
    <xf numFmtId="0" fontId="8" fillId="0" borderId="3" xfId="0" applyFont="1" applyFill="1" applyBorder="1" applyAlignment="1">
      <alignment horizontal="center" textRotation="90" wrapText="1"/>
    </xf>
    <xf numFmtId="165" fontId="8" fillId="0" borderId="3" xfId="1" applyNumberFormat="1" applyFont="1" applyFill="1" applyBorder="1" applyAlignment="1">
      <alignment horizontal="center" textRotation="90" wrapText="1"/>
    </xf>
    <xf numFmtId="0" fontId="8" fillId="0" borderId="8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textRotation="90" shrinkToFit="1"/>
    </xf>
    <xf numFmtId="0" fontId="2" fillId="0" borderId="3" xfId="0" applyFont="1" applyFill="1" applyBorder="1" applyAlignment="1">
      <alignment textRotation="90" shrinkToFit="1"/>
    </xf>
    <xf numFmtId="0" fontId="2" fillId="16" borderId="3" xfId="0" applyFont="1" applyFill="1" applyBorder="1" applyAlignment="1">
      <alignment textRotation="90" shrinkToFit="1"/>
    </xf>
    <xf numFmtId="0" fontId="2" fillId="10" borderId="3" xfId="0" applyFont="1" applyFill="1" applyBorder="1" applyAlignment="1">
      <alignment textRotation="90" shrinkToFit="1"/>
    </xf>
    <xf numFmtId="0" fontId="2" fillId="17" borderId="3" xfId="0" applyFont="1" applyFill="1" applyBorder="1" applyAlignment="1">
      <alignment textRotation="90" shrinkToFit="1"/>
    </xf>
    <xf numFmtId="0" fontId="2" fillId="18" borderId="3" xfId="0" applyFont="1" applyFill="1" applyBorder="1" applyAlignment="1">
      <alignment textRotation="90" shrinkToFit="1"/>
    </xf>
    <xf numFmtId="0" fontId="2" fillId="19" borderId="3" xfId="0" applyFont="1" applyFill="1" applyBorder="1" applyAlignment="1">
      <alignment textRotation="90" shrinkToFit="1"/>
    </xf>
    <xf numFmtId="0" fontId="2" fillId="6" borderId="3" xfId="0" applyFont="1" applyFill="1" applyBorder="1" applyAlignment="1">
      <alignment textRotation="90" shrinkToFit="1"/>
    </xf>
    <xf numFmtId="0" fontId="17" fillId="2" borderId="3" xfId="0" applyFont="1" applyFill="1" applyBorder="1" applyAlignment="1">
      <alignment textRotation="90" wrapText="1" shrinkToFit="1"/>
    </xf>
    <xf numFmtId="0" fontId="17" fillId="2" borderId="3" xfId="0" applyFont="1" applyFill="1" applyBorder="1" applyAlignment="1">
      <alignment horizontal="center" vertical="center" textRotation="90" wrapText="1" shrinkToFit="1"/>
    </xf>
    <xf numFmtId="0" fontId="27" fillId="0" borderId="0" xfId="0" applyFont="1" applyFill="1"/>
    <xf numFmtId="0" fontId="29" fillId="0" borderId="0" xfId="0" applyFont="1" applyFill="1" applyBorder="1" applyAlignment="1">
      <alignment vertical="center" wrapText="1"/>
    </xf>
    <xf numFmtId="0" fontId="32" fillId="0" borderId="0" xfId="0" applyFont="1" applyFill="1"/>
    <xf numFmtId="0" fontId="32" fillId="0" borderId="0" xfId="0" applyFont="1" applyFill="1" applyAlignment="1">
      <alignment horizontal="center"/>
    </xf>
    <xf numFmtId="0" fontId="33" fillId="0" borderId="0" xfId="0" applyFont="1" applyFill="1" applyAlignment="1">
      <alignment horizontal="center"/>
    </xf>
    <xf numFmtId="165" fontId="34" fillId="0" borderId="0" xfId="0" applyNumberFormat="1" applyFont="1" applyFill="1"/>
    <xf numFmtId="0" fontId="27" fillId="0" borderId="3" xfId="0" applyFont="1" applyFill="1" applyBorder="1"/>
    <xf numFmtId="0" fontId="10" fillId="0" borderId="3" xfId="0" applyFont="1" applyFill="1" applyBorder="1"/>
    <xf numFmtId="0" fontId="27" fillId="0" borderId="0" xfId="0" applyFont="1" applyFill="1" applyAlignment="1">
      <alignment wrapText="1"/>
    </xf>
    <xf numFmtId="14" fontId="13" fillId="0" borderId="3" xfId="0" applyNumberFormat="1" applyFont="1" applyBorder="1" applyAlignment="1">
      <alignment horizontal="center"/>
    </xf>
    <xf numFmtId="0" fontId="27" fillId="0" borderId="3" xfId="0" applyFont="1" applyFill="1" applyBorder="1" applyAlignment="1">
      <alignment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textRotation="90" shrinkToFit="1"/>
    </xf>
    <xf numFmtId="0" fontId="10" fillId="2" borderId="3" xfId="0" applyFont="1" applyFill="1" applyBorder="1" applyAlignment="1">
      <alignment textRotation="90" shrinkToFit="1"/>
    </xf>
    <xf numFmtId="0" fontId="10" fillId="2" borderId="3" xfId="0" applyFont="1" applyFill="1" applyBorder="1" applyAlignment="1">
      <alignment textRotation="90" wrapText="1" shrinkToFit="1"/>
    </xf>
    <xf numFmtId="0" fontId="10" fillId="2" borderId="3" xfId="0" applyFont="1" applyFill="1" applyBorder="1" applyAlignment="1">
      <alignment horizontal="center" textRotation="90" wrapText="1" shrinkToFit="1"/>
    </xf>
    <xf numFmtId="0" fontId="36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 wrapText="1"/>
    </xf>
    <xf numFmtId="0" fontId="30" fillId="0" borderId="1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/>
    </xf>
    <xf numFmtId="0" fontId="10" fillId="0" borderId="3" xfId="0" applyFont="1" applyFill="1" applyBorder="1" applyAlignment="1">
      <alignment horizontal="center" textRotation="90"/>
    </xf>
    <xf numFmtId="0" fontId="10" fillId="0" borderId="7" xfId="0" applyFont="1" applyFill="1" applyBorder="1" applyAlignment="1">
      <alignment horizontal="right"/>
    </xf>
    <xf numFmtId="0" fontId="10" fillId="0" borderId="8" xfId="0" applyFont="1" applyFill="1" applyBorder="1" applyAlignment="1">
      <alignment horizontal="right"/>
    </xf>
    <xf numFmtId="0" fontId="10" fillId="0" borderId="6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3" fillId="0" borderId="0" xfId="0" applyFont="1" applyFill="1" applyAlignment="1">
      <alignment horizontal="center"/>
    </xf>
    <xf numFmtId="0" fontId="32" fillId="0" borderId="0" xfId="0" applyFont="1" applyFill="1" applyAlignment="1">
      <alignment horizontal="center"/>
    </xf>
    <xf numFmtId="0" fontId="7" fillId="0" borderId="7" xfId="0" applyFont="1" applyFill="1" applyBorder="1" applyAlignment="1">
      <alignment horizontal="right" vertical="center" wrapText="1"/>
    </xf>
    <xf numFmtId="0" fontId="7" fillId="0" borderId="8" xfId="0" applyFont="1" applyFill="1" applyBorder="1" applyAlignment="1">
      <alignment horizontal="right" vertical="center" wrapText="1"/>
    </xf>
    <xf numFmtId="0" fontId="7" fillId="0" borderId="6" xfId="0" applyFont="1" applyFill="1" applyBorder="1" applyAlignment="1">
      <alignment horizontal="right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35" fillId="0" borderId="7" xfId="0" applyFont="1" applyFill="1" applyBorder="1" applyAlignment="1">
      <alignment horizontal="center" vertical="center" wrapText="1"/>
    </xf>
    <xf numFmtId="0" fontId="35" fillId="0" borderId="6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165" fontId="8" fillId="0" borderId="2" xfId="1" applyNumberFormat="1" applyFont="1" applyFill="1" applyBorder="1" applyAlignment="1">
      <alignment horizontal="center" textRotation="90"/>
    </xf>
    <xf numFmtId="165" fontId="8" fillId="0" borderId="4" xfId="1" applyNumberFormat="1" applyFont="1" applyFill="1" applyBorder="1" applyAlignment="1">
      <alignment horizontal="center" textRotation="90"/>
    </xf>
    <xf numFmtId="165" fontId="8" fillId="0" borderId="5" xfId="1" applyNumberFormat="1" applyFont="1" applyFill="1" applyBorder="1" applyAlignment="1">
      <alignment horizontal="center" textRotation="90"/>
    </xf>
    <xf numFmtId="0" fontId="8" fillId="0" borderId="3" xfId="0" applyFont="1" applyFill="1" applyBorder="1" applyAlignment="1">
      <alignment horizontal="center" textRotation="90"/>
    </xf>
    <xf numFmtId="0" fontId="6" fillId="0" borderId="3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right" vertical="center" wrapText="1"/>
    </xf>
    <xf numFmtId="0" fontId="8" fillId="6" borderId="7" xfId="0" applyFont="1" applyFill="1" applyBorder="1" applyAlignment="1">
      <alignment horizontal="center" vertical="center" wrapText="1"/>
    </xf>
    <xf numFmtId="0" fontId="8" fillId="6" borderId="8" xfId="0" applyFont="1" applyFill="1" applyBorder="1" applyAlignment="1">
      <alignment horizontal="center" vertical="center" wrapText="1"/>
    </xf>
    <xf numFmtId="0" fontId="8" fillId="6" borderId="6" xfId="0" applyFont="1" applyFill="1" applyBorder="1" applyAlignment="1">
      <alignment horizontal="center" vertical="center" wrapText="1"/>
    </xf>
    <xf numFmtId="0" fontId="8" fillId="19" borderId="7" xfId="0" applyFont="1" applyFill="1" applyBorder="1" applyAlignment="1">
      <alignment horizontal="center" vertical="center" wrapText="1"/>
    </xf>
    <xf numFmtId="0" fontId="8" fillId="19" borderId="8" xfId="0" applyFont="1" applyFill="1" applyBorder="1" applyAlignment="1">
      <alignment horizontal="center" vertical="center" wrapText="1"/>
    </xf>
    <xf numFmtId="0" fontId="8" fillId="19" borderId="6" xfId="0" applyFont="1" applyFill="1" applyBorder="1" applyAlignment="1">
      <alignment horizontal="center" vertical="center" wrapText="1"/>
    </xf>
    <xf numFmtId="0" fontId="8" fillId="18" borderId="7" xfId="0" applyFont="1" applyFill="1" applyBorder="1" applyAlignment="1">
      <alignment horizontal="center" vertical="center" wrapText="1"/>
    </xf>
    <xf numFmtId="0" fontId="8" fillId="18" borderId="8" xfId="0" applyFont="1" applyFill="1" applyBorder="1" applyAlignment="1">
      <alignment horizontal="center" vertical="center" wrapText="1"/>
    </xf>
    <xf numFmtId="0" fontId="8" fillId="18" borderId="6" xfId="0" applyFont="1" applyFill="1" applyBorder="1" applyAlignment="1">
      <alignment horizontal="center" vertical="center" wrapText="1"/>
    </xf>
    <xf numFmtId="0" fontId="28" fillId="17" borderId="7" xfId="0" applyFont="1" applyFill="1" applyBorder="1" applyAlignment="1">
      <alignment horizontal="center" vertical="center" wrapText="1"/>
    </xf>
    <xf numFmtId="0" fontId="28" fillId="17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right"/>
    </xf>
    <xf numFmtId="0" fontId="2" fillId="0" borderId="8" xfId="0" applyFont="1" applyFill="1" applyBorder="1" applyAlignment="1">
      <alignment horizontal="right"/>
    </xf>
    <xf numFmtId="0" fontId="2" fillId="0" borderId="6" xfId="0" applyFont="1" applyFill="1" applyBorder="1" applyAlignment="1">
      <alignment horizontal="right"/>
    </xf>
    <xf numFmtId="0" fontId="25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8" fillId="10" borderId="7" xfId="0" applyFont="1" applyFill="1" applyBorder="1" applyAlignment="1">
      <alignment horizontal="center" vertical="center" wrapText="1"/>
    </xf>
    <xf numFmtId="0" fontId="8" fillId="10" borderId="8" xfId="0" applyFont="1" applyFill="1" applyBorder="1" applyAlignment="1">
      <alignment horizontal="center" vertical="center" wrapText="1"/>
    </xf>
    <xf numFmtId="0" fontId="8" fillId="10" borderId="6" xfId="0" applyFont="1" applyFill="1" applyBorder="1" applyAlignment="1">
      <alignment horizontal="center" vertical="center" wrapText="1"/>
    </xf>
    <xf numFmtId="0" fontId="8" fillId="16" borderId="7" xfId="0" applyFont="1" applyFill="1" applyBorder="1" applyAlignment="1">
      <alignment horizontal="center" vertical="center" wrapText="1"/>
    </xf>
    <xf numFmtId="0" fontId="8" fillId="16" borderId="8" xfId="0" applyFont="1" applyFill="1" applyBorder="1" applyAlignment="1">
      <alignment horizontal="center" vertical="center" wrapText="1"/>
    </xf>
    <xf numFmtId="0" fontId="8" fillId="16" borderId="6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12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13" fillId="0" borderId="3" xfId="0" applyFont="1" applyFill="1" applyBorder="1" applyAlignment="1">
      <alignment horizontal="center" textRotation="90"/>
    </xf>
    <xf numFmtId="0" fontId="2" fillId="0" borderId="3" xfId="0" applyFont="1" applyFill="1" applyBorder="1" applyAlignment="1">
      <alignment horizontal="center" textRotation="90"/>
    </xf>
    <xf numFmtId="0" fontId="16" fillId="0" borderId="1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2" fillId="9" borderId="3" xfId="0" applyFont="1" applyFill="1" applyBorder="1" applyAlignment="1">
      <alignment horizontal="center"/>
    </xf>
    <xf numFmtId="0" fontId="2" fillId="10" borderId="3" xfId="0" applyFont="1" applyFill="1" applyBorder="1" applyAlignment="1">
      <alignment horizontal="center"/>
    </xf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0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95250</xdr:colOff>
      <xdr:row>2</xdr:row>
      <xdr:rowOff>95250</xdr:rowOff>
    </xdr:from>
    <xdr:to>
      <xdr:col>4</xdr:col>
      <xdr:colOff>400050</xdr:colOff>
      <xdr:row>2</xdr:row>
      <xdr:rowOff>95250</xdr:rowOff>
    </xdr:to>
    <xdr:cxnSp macro="">
      <xdr:nvCxnSpPr>
        <xdr:cNvPr id="2" name="Straight Connector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CxnSpPr/>
      </xdr:nvCxnSpPr>
      <xdr:spPr>
        <a:xfrm>
          <a:off x="1485900" y="457200"/>
          <a:ext cx="169545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628650</xdr:colOff>
      <xdr:row>2</xdr:row>
      <xdr:rowOff>95250</xdr:rowOff>
    </xdr:from>
    <xdr:to>
      <xdr:col>4</xdr:col>
      <xdr:colOff>304800</xdr:colOff>
      <xdr:row>2</xdr:row>
      <xdr:rowOff>95251</xdr:rowOff>
    </xdr:to>
    <xdr:cxnSp macro="">
      <xdr:nvCxnSpPr>
        <xdr:cNvPr id="2" name="Straight Connector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CxnSpPr/>
      </xdr:nvCxnSpPr>
      <xdr:spPr>
        <a:xfrm>
          <a:off x="1323975" y="457200"/>
          <a:ext cx="1762125" cy="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228600</xdr:colOff>
      <xdr:row>2</xdr:row>
      <xdr:rowOff>104775</xdr:rowOff>
    </xdr:from>
    <xdr:to>
      <xdr:col>4</xdr:col>
      <xdr:colOff>180975</xdr:colOff>
      <xdr:row>2</xdr:row>
      <xdr:rowOff>104775</xdr:rowOff>
    </xdr:to>
    <xdr:cxnSp macro="">
      <xdr:nvCxnSpPr>
        <xdr:cNvPr id="2" name="Straight Connector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CxnSpPr/>
      </xdr:nvCxnSpPr>
      <xdr:spPr>
        <a:xfrm>
          <a:off x="476250" y="485775"/>
          <a:ext cx="200977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Relationship Id="rId2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Relationship Id="rId2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BQ124"/>
  <sheetViews>
    <sheetView workbookViewId="0">
      <pane xSplit="5" ySplit="9" topLeftCell="AU10" activePane="bottomRight" state="frozen"/>
      <selection pane="topRight" activeCell="F1" sqref="F1"/>
      <selection pane="bottomLeft" activeCell="A10" sqref="A10"/>
      <selection pane="bottomRight" activeCell="A5" sqref="A5:BP5"/>
    </sheetView>
  </sheetViews>
  <sheetFormatPr baseColWidth="10" defaultColWidth="9.1640625" defaultRowHeight="14" x14ac:dyDescent="0.15"/>
  <cols>
    <col min="1" max="1" width="4.1640625" style="138" bestFit="1" customWidth="1"/>
    <col min="2" max="2" width="11.1640625" style="138" bestFit="1" customWidth="1"/>
    <col min="3" max="3" width="16.1640625" style="138" bestFit="1" customWidth="1"/>
    <col min="4" max="4" width="9.1640625" style="138" customWidth="1"/>
    <col min="5" max="5" width="14.33203125" style="138" bestFit="1" customWidth="1"/>
    <col min="6" max="11" width="5.6640625" style="138" bestFit="1" customWidth="1"/>
    <col min="12" max="36" width="3.6640625" style="138" customWidth="1"/>
    <col min="37" max="37" width="3.1640625" style="138" customWidth="1"/>
    <col min="38" max="65" width="3.6640625" style="138" customWidth="1"/>
    <col min="66" max="66" width="4.33203125" style="138" customWidth="1"/>
    <col min="67" max="67" width="5" style="138" customWidth="1"/>
    <col min="68" max="68" width="10.83203125" style="138" customWidth="1"/>
    <col min="69" max="69" width="8.6640625" style="138" bestFit="1" customWidth="1"/>
    <col min="70" max="16384" width="9.1640625" style="138"/>
  </cols>
  <sheetData>
    <row r="1" spans="1:68" x14ac:dyDescent="0.15">
      <c r="A1" s="155" t="s">
        <v>0</v>
      </c>
      <c r="B1" s="155"/>
      <c r="C1" s="155"/>
      <c r="D1" s="155"/>
      <c r="E1" s="155"/>
      <c r="F1" s="155"/>
      <c r="G1" s="155"/>
    </row>
    <row r="2" spans="1:68" x14ac:dyDescent="0.15">
      <c r="A2" s="156" t="s">
        <v>1</v>
      </c>
      <c r="B2" s="156"/>
      <c r="C2" s="156"/>
      <c r="D2" s="156"/>
      <c r="E2" s="156"/>
      <c r="F2" s="156"/>
      <c r="G2" s="156"/>
    </row>
    <row r="3" spans="1:68" x14ac:dyDescent="0.15">
      <c r="A3" s="66"/>
      <c r="B3" s="165"/>
      <c r="C3" s="165"/>
      <c r="D3" s="165"/>
      <c r="E3" s="165"/>
      <c r="F3" s="66"/>
      <c r="G3" s="66"/>
      <c r="AG3" s="154"/>
      <c r="AH3" s="154"/>
    </row>
    <row r="4" spans="1:68" x14ac:dyDescent="0.15">
      <c r="A4" s="157" t="s">
        <v>531</v>
      </c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7"/>
      <c r="U4" s="157"/>
      <c r="V4" s="157"/>
      <c r="W4" s="157"/>
      <c r="X4" s="157"/>
      <c r="Y4" s="157"/>
      <c r="Z4" s="157"/>
      <c r="AA4" s="157"/>
      <c r="AB4" s="157"/>
      <c r="AC4" s="157"/>
      <c r="AD4" s="157"/>
      <c r="AE4" s="157"/>
      <c r="AF4" s="157"/>
      <c r="AG4" s="157"/>
      <c r="AH4" s="157"/>
      <c r="AI4" s="157"/>
      <c r="AJ4" s="157"/>
      <c r="AK4" s="157"/>
      <c r="AL4" s="157"/>
      <c r="AM4" s="157"/>
      <c r="AN4" s="157"/>
      <c r="AO4" s="157"/>
      <c r="AP4" s="157"/>
      <c r="AQ4" s="157"/>
      <c r="AR4" s="157"/>
      <c r="AS4" s="157"/>
      <c r="AT4" s="157"/>
      <c r="AU4" s="157"/>
      <c r="AV4" s="157"/>
      <c r="AW4" s="157"/>
      <c r="AX4" s="157"/>
      <c r="AY4" s="157"/>
      <c r="AZ4" s="157"/>
      <c r="BA4" s="157"/>
      <c r="BB4" s="157"/>
      <c r="BC4" s="157"/>
      <c r="BD4" s="157"/>
      <c r="BE4" s="157"/>
      <c r="BF4" s="157"/>
      <c r="BG4" s="157"/>
      <c r="BH4" s="157"/>
      <c r="BI4" s="157"/>
      <c r="BJ4" s="157"/>
      <c r="BK4" s="157"/>
      <c r="BL4" s="157"/>
      <c r="BM4" s="157"/>
      <c r="BN4" s="157"/>
      <c r="BO4" s="157"/>
      <c r="BP4" s="157"/>
    </row>
    <row r="5" spans="1:68" x14ac:dyDescent="0.15">
      <c r="A5" s="158" t="s">
        <v>2</v>
      </c>
      <c r="B5" s="159"/>
      <c r="C5" s="159"/>
      <c r="D5" s="159"/>
      <c r="E5" s="159"/>
      <c r="F5" s="159"/>
      <c r="G5" s="159"/>
      <c r="H5" s="159"/>
      <c r="I5" s="159"/>
      <c r="J5" s="159"/>
      <c r="K5" s="159"/>
      <c r="L5" s="159"/>
      <c r="M5" s="159"/>
      <c r="N5" s="159"/>
      <c r="O5" s="159"/>
      <c r="P5" s="159"/>
      <c r="Q5" s="159"/>
      <c r="R5" s="159"/>
      <c r="S5" s="159"/>
      <c r="T5" s="159"/>
      <c r="U5" s="159"/>
      <c r="V5" s="159"/>
      <c r="W5" s="159"/>
      <c r="X5" s="159"/>
      <c r="Y5" s="159"/>
      <c r="Z5" s="159"/>
      <c r="AA5" s="159"/>
      <c r="AB5" s="159"/>
      <c r="AC5" s="159"/>
      <c r="AD5" s="159"/>
      <c r="AE5" s="159"/>
      <c r="AF5" s="159"/>
      <c r="AG5" s="159"/>
      <c r="AH5" s="159"/>
      <c r="AI5" s="159"/>
      <c r="AJ5" s="159"/>
      <c r="AK5" s="159"/>
      <c r="AL5" s="159"/>
      <c r="AM5" s="159"/>
      <c r="AN5" s="159"/>
      <c r="AO5" s="159"/>
      <c r="AP5" s="159"/>
      <c r="AQ5" s="159"/>
      <c r="AR5" s="159"/>
      <c r="AS5" s="159"/>
      <c r="AT5" s="159"/>
      <c r="AU5" s="159"/>
      <c r="AV5" s="159"/>
      <c r="AW5" s="159"/>
      <c r="AX5" s="159"/>
      <c r="AY5" s="159"/>
      <c r="AZ5" s="159"/>
      <c r="BA5" s="159"/>
      <c r="BB5" s="159"/>
      <c r="BC5" s="159"/>
      <c r="BD5" s="159"/>
      <c r="BE5" s="159"/>
      <c r="BF5" s="159"/>
      <c r="BG5" s="159"/>
      <c r="BH5" s="159"/>
      <c r="BI5" s="159"/>
      <c r="BJ5" s="159"/>
      <c r="BK5" s="159"/>
      <c r="BL5" s="159"/>
      <c r="BM5" s="159"/>
      <c r="BN5" s="159"/>
      <c r="BO5" s="159"/>
      <c r="BP5" s="159"/>
    </row>
    <row r="6" spans="1:68" ht="140.25" customHeight="1" x14ac:dyDescent="0.15">
      <c r="A6" s="160" t="s">
        <v>3</v>
      </c>
      <c r="B6" s="160" t="s">
        <v>4</v>
      </c>
      <c r="C6" s="160" t="s">
        <v>5</v>
      </c>
      <c r="D6" s="160" t="s">
        <v>6</v>
      </c>
      <c r="E6" s="3" t="s">
        <v>7</v>
      </c>
      <c r="F6" s="152" t="s">
        <v>461</v>
      </c>
      <c r="G6" s="152" t="s">
        <v>488</v>
      </c>
      <c r="H6" s="152" t="s">
        <v>487</v>
      </c>
      <c r="I6" s="153" t="s">
        <v>12</v>
      </c>
      <c r="J6" s="152" t="s">
        <v>486</v>
      </c>
      <c r="K6" s="152" t="s">
        <v>485</v>
      </c>
      <c r="L6" s="152" t="s">
        <v>484</v>
      </c>
      <c r="M6" s="152" t="s">
        <v>483</v>
      </c>
      <c r="N6" s="152" t="s">
        <v>482</v>
      </c>
      <c r="O6" s="152" t="s">
        <v>11</v>
      </c>
      <c r="P6" s="152" t="s">
        <v>481</v>
      </c>
      <c r="Q6" s="152" t="s">
        <v>8</v>
      </c>
      <c r="R6" s="152" t="s">
        <v>9</v>
      </c>
      <c r="S6" s="152" t="s">
        <v>220</v>
      </c>
      <c r="T6" s="152" t="s">
        <v>10</v>
      </c>
      <c r="U6" s="152" t="s">
        <v>32</v>
      </c>
      <c r="V6" s="152" t="s">
        <v>33</v>
      </c>
      <c r="W6" s="152" t="s">
        <v>34</v>
      </c>
      <c r="X6" s="152" t="s">
        <v>530</v>
      </c>
      <c r="Y6" s="152" t="s">
        <v>529</v>
      </c>
      <c r="Z6" s="152" t="s">
        <v>472</v>
      </c>
      <c r="AA6" s="152" t="s">
        <v>17</v>
      </c>
      <c r="AB6" s="152" t="s">
        <v>223</v>
      </c>
      <c r="AC6" s="152" t="s">
        <v>224</v>
      </c>
      <c r="AD6" s="152" t="s">
        <v>226</v>
      </c>
      <c r="AE6" s="152" t="s">
        <v>225</v>
      </c>
      <c r="AF6" s="152" t="s">
        <v>14</v>
      </c>
      <c r="AG6" s="152" t="s">
        <v>474</v>
      </c>
      <c r="AH6" s="151" t="s">
        <v>528</v>
      </c>
      <c r="AI6" s="151" t="s">
        <v>527</v>
      </c>
      <c r="AJ6" s="151" t="s">
        <v>526</v>
      </c>
      <c r="AK6" s="151" t="s">
        <v>13</v>
      </c>
      <c r="AL6" s="151" t="s">
        <v>473</v>
      </c>
      <c r="AM6" s="151" t="s">
        <v>15</v>
      </c>
      <c r="AN6" s="151" t="s">
        <v>525</v>
      </c>
      <c r="AO6" s="151" t="s">
        <v>524</v>
      </c>
      <c r="AP6" s="151" t="s">
        <v>229</v>
      </c>
      <c r="AQ6" s="151" t="s">
        <v>523</v>
      </c>
      <c r="AR6" s="151" t="s">
        <v>522</v>
      </c>
      <c r="AS6" s="151" t="s">
        <v>18</v>
      </c>
      <c r="AT6" s="151" t="s">
        <v>521</v>
      </c>
      <c r="AU6" s="151" t="s">
        <v>520</v>
      </c>
      <c r="AV6" s="151" t="s">
        <v>519</v>
      </c>
      <c r="AW6" s="151" t="s">
        <v>477</v>
      </c>
      <c r="AX6" s="151" t="s">
        <v>518</v>
      </c>
      <c r="AY6" s="151" t="s">
        <v>517</v>
      </c>
      <c r="AZ6" s="151" t="s">
        <v>516</v>
      </c>
      <c r="BA6" s="151" t="s">
        <v>515</v>
      </c>
      <c r="BB6" s="151" t="s">
        <v>514</v>
      </c>
      <c r="BC6" s="151" t="s">
        <v>513</v>
      </c>
      <c r="BD6" s="151" t="s">
        <v>512</v>
      </c>
      <c r="BE6" s="151" t="s">
        <v>511</v>
      </c>
      <c r="BF6" s="151" t="s">
        <v>230</v>
      </c>
      <c r="BG6" s="151" t="s">
        <v>233</v>
      </c>
      <c r="BH6" s="151" t="s">
        <v>510</v>
      </c>
      <c r="BI6" s="151" t="s">
        <v>221</v>
      </c>
      <c r="BJ6" s="151" t="s">
        <v>509</v>
      </c>
      <c r="BK6" s="151" t="s">
        <v>508</v>
      </c>
      <c r="BL6" s="151" t="s">
        <v>228</v>
      </c>
      <c r="BM6" s="151" t="s">
        <v>227</v>
      </c>
      <c r="BN6" s="161" t="s">
        <v>35</v>
      </c>
      <c r="BO6" s="161" t="s">
        <v>36</v>
      </c>
      <c r="BP6" s="161" t="s">
        <v>507</v>
      </c>
    </row>
    <row r="7" spans="1:68" x14ac:dyDescent="0.15">
      <c r="A7" s="160"/>
      <c r="B7" s="160"/>
      <c r="C7" s="160"/>
      <c r="D7" s="160"/>
      <c r="E7" s="3" t="s">
        <v>37</v>
      </c>
      <c r="F7" s="145">
        <v>3</v>
      </c>
      <c r="G7" s="145">
        <v>3</v>
      </c>
      <c r="H7" s="145">
        <v>3</v>
      </c>
      <c r="I7" s="145">
        <v>3</v>
      </c>
      <c r="J7" s="145">
        <v>2</v>
      </c>
      <c r="K7" s="145">
        <v>3</v>
      </c>
      <c r="L7" s="145">
        <v>2</v>
      </c>
      <c r="M7" s="145">
        <v>3</v>
      </c>
      <c r="N7" s="145">
        <v>2</v>
      </c>
      <c r="O7" s="145">
        <v>3</v>
      </c>
      <c r="P7" s="145">
        <v>2</v>
      </c>
      <c r="Q7" s="145">
        <v>3</v>
      </c>
      <c r="R7" s="145">
        <v>3</v>
      </c>
      <c r="S7" s="145">
        <v>3</v>
      </c>
      <c r="T7" s="145">
        <v>3</v>
      </c>
      <c r="U7" s="145">
        <v>3</v>
      </c>
      <c r="V7" s="145">
        <v>3</v>
      </c>
      <c r="W7" s="145">
        <v>3</v>
      </c>
      <c r="X7" s="145">
        <v>3</v>
      </c>
      <c r="Y7" s="145">
        <v>3</v>
      </c>
      <c r="Z7" s="145">
        <v>3</v>
      </c>
      <c r="AA7" s="145">
        <v>3</v>
      </c>
      <c r="AB7" s="145">
        <v>3</v>
      </c>
      <c r="AC7" s="145">
        <v>3</v>
      </c>
      <c r="AD7" s="145">
        <v>3</v>
      </c>
      <c r="AE7" s="145">
        <v>3</v>
      </c>
      <c r="AF7" s="145">
        <v>3</v>
      </c>
      <c r="AG7" s="145">
        <v>3</v>
      </c>
      <c r="AH7" s="145">
        <v>2</v>
      </c>
      <c r="AI7" s="145">
        <v>2</v>
      </c>
      <c r="AJ7" s="145">
        <v>2</v>
      </c>
      <c r="AK7" s="145">
        <v>2</v>
      </c>
      <c r="AL7" s="145">
        <v>2</v>
      </c>
      <c r="AM7" s="145">
        <v>2</v>
      </c>
      <c r="AN7" s="145"/>
      <c r="AO7" s="145">
        <v>2</v>
      </c>
      <c r="AP7" s="145">
        <v>2</v>
      </c>
      <c r="AQ7" s="145">
        <v>2</v>
      </c>
      <c r="AR7" s="145">
        <v>2</v>
      </c>
      <c r="AS7" s="145">
        <v>2</v>
      </c>
      <c r="AT7" s="145">
        <v>2</v>
      </c>
      <c r="AU7" s="145">
        <v>2</v>
      </c>
      <c r="AV7" s="145">
        <v>2</v>
      </c>
      <c r="AW7" s="145">
        <v>2</v>
      </c>
      <c r="AX7" s="145">
        <v>2</v>
      </c>
      <c r="AY7" s="145">
        <v>2</v>
      </c>
      <c r="AZ7" s="145">
        <v>3</v>
      </c>
      <c r="BA7" s="145">
        <v>3</v>
      </c>
      <c r="BB7" s="145">
        <v>3</v>
      </c>
      <c r="BC7" s="145">
        <v>3</v>
      </c>
      <c r="BD7" s="145">
        <v>3</v>
      </c>
      <c r="BE7" s="145">
        <v>2</v>
      </c>
      <c r="BF7" s="145">
        <v>2</v>
      </c>
      <c r="BG7" s="145">
        <v>2</v>
      </c>
      <c r="BH7" s="145">
        <v>2</v>
      </c>
      <c r="BI7" s="145">
        <v>2</v>
      </c>
      <c r="BJ7" s="145">
        <v>2</v>
      </c>
      <c r="BK7" s="145">
        <v>2</v>
      </c>
      <c r="BL7" s="145">
        <v>2</v>
      </c>
      <c r="BM7" s="145">
        <v>2</v>
      </c>
      <c r="BN7" s="161"/>
      <c r="BO7" s="161"/>
      <c r="BP7" s="161"/>
    </row>
    <row r="8" spans="1:68" ht="20.5" customHeight="1" x14ac:dyDescent="0.15">
      <c r="A8" s="160"/>
      <c r="B8" s="160"/>
      <c r="C8" s="160"/>
      <c r="D8" s="160"/>
      <c r="E8" s="3" t="s">
        <v>462</v>
      </c>
      <c r="F8" s="150"/>
      <c r="G8" s="150" t="s">
        <v>461</v>
      </c>
      <c r="H8" s="150" t="s">
        <v>505</v>
      </c>
      <c r="I8" s="150" t="s">
        <v>460</v>
      </c>
      <c r="J8" s="150" t="s">
        <v>505</v>
      </c>
      <c r="K8" s="150" t="s">
        <v>506</v>
      </c>
      <c r="L8" s="150" t="s">
        <v>505</v>
      </c>
      <c r="M8" s="150" t="s">
        <v>505</v>
      </c>
      <c r="N8" s="150" t="s">
        <v>505</v>
      </c>
      <c r="O8" s="150" t="s">
        <v>458</v>
      </c>
      <c r="P8" s="150" t="s">
        <v>505</v>
      </c>
      <c r="Q8" s="150" t="s">
        <v>505</v>
      </c>
      <c r="R8" s="150" t="s">
        <v>505</v>
      </c>
      <c r="S8" s="150" t="s">
        <v>505</v>
      </c>
      <c r="T8" s="150" t="s">
        <v>505</v>
      </c>
      <c r="U8" s="150" t="s">
        <v>457</v>
      </c>
      <c r="V8" s="150" t="s">
        <v>505</v>
      </c>
      <c r="W8" s="150" t="s">
        <v>505</v>
      </c>
      <c r="X8" s="150" t="s">
        <v>505</v>
      </c>
      <c r="Y8" s="150" t="s">
        <v>505</v>
      </c>
      <c r="Z8" s="150" t="s">
        <v>8</v>
      </c>
      <c r="AA8" s="150" t="s">
        <v>505</v>
      </c>
      <c r="AB8" s="150" t="s">
        <v>505</v>
      </c>
      <c r="AC8" s="150" t="s">
        <v>505</v>
      </c>
      <c r="AD8" s="150" t="s">
        <v>505</v>
      </c>
      <c r="AE8" s="150" t="s">
        <v>505</v>
      </c>
      <c r="AF8" s="150" t="s">
        <v>505</v>
      </c>
      <c r="AG8" s="150" t="s">
        <v>505</v>
      </c>
      <c r="AH8" s="150" t="s">
        <v>505</v>
      </c>
      <c r="AI8" s="150" t="s">
        <v>505</v>
      </c>
      <c r="AJ8" s="150" t="s">
        <v>505</v>
      </c>
      <c r="AK8" s="150" t="s">
        <v>505</v>
      </c>
      <c r="AL8" s="150" t="s">
        <v>505</v>
      </c>
      <c r="AM8" s="150" t="s">
        <v>505</v>
      </c>
      <c r="AN8" s="150"/>
      <c r="AO8" s="150" t="s">
        <v>505</v>
      </c>
      <c r="AP8" s="150" t="s">
        <v>505</v>
      </c>
      <c r="AQ8" s="150" t="s">
        <v>505</v>
      </c>
      <c r="AR8" s="150" t="s">
        <v>505</v>
      </c>
      <c r="AS8" s="150" t="s">
        <v>505</v>
      </c>
      <c r="AT8" s="150" t="s">
        <v>505</v>
      </c>
      <c r="AU8" s="150" t="s">
        <v>505</v>
      </c>
      <c r="AV8" s="150" t="s">
        <v>505</v>
      </c>
      <c r="AW8" s="150" t="s">
        <v>505</v>
      </c>
      <c r="AX8" s="150" t="s">
        <v>505</v>
      </c>
      <c r="AY8" s="150" t="s">
        <v>505</v>
      </c>
      <c r="AZ8" s="150" t="s">
        <v>505</v>
      </c>
      <c r="BA8" s="150" t="s">
        <v>505</v>
      </c>
      <c r="BB8" s="150" t="s">
        <v>505</v>
      </c>
      <c r="BC8" s="150" t="s">
        <v>10</v>
      </c>
      <c r="BD8" s="150" t="s">
        <v>505</v>
      </c>
      <c r="BE8" s="150" t="s">
        <v>505</v>
      </c>
      <c r="BF8" s="150" t="s">
        <v>505</v>
      </c>
      <c r="BG8" s="150" t="s">
        <v>505</v>
      </c>
      <c r="BH8" s="150" t="s">
        <v>505</v>
      </c>
      <c r="BI8" s="150" t="s">
        <v>505</v>
      </c>
      <c r="BJ8" s="150" t="s">
        <v>505</v>
      </c>
      <c r="BK8" s="150" t="s">
        <v>505</v>
      </c>
      <c r="BL8" s="150" t="s">
        <v>505</v>
      </c>
      <c r="BM8" s="150" t="s">
        <v>505</v>
      </c>
      <c r="BN8" s="161"/>
      <c r="BO8" s="161"/>
      <c r="BP8" s="161"/>
    </row>
    <row r="9" spans="1:68" s="146" customFormat="1" ht="21" customHeight="1" x14ac:dyDescent="0.15">
      <c r="A9" s="168" t="s">
        <v>456</v>
      </c>
      <c r="B9" s="169"/>
      <c r="C9" s="169"/>
      <c r="D9" s="169"/>
      <c r="E9" s="170"/>
      <c r="F9" s="171" t="s">
        <v>455</v>
      </c>
      <c r="G9" s="172"/>
      <c r="H9" s="172"/>
      <c r="I9" s="172"/>
      <c r="J9" s="172"/>
      <c r="K9" s="172"/>
      <c r="L9" s="172"/>
      <c r="M9" s="172"/>
      <c r="N9" s="172"/>
      <c r="O9" s="172"/>
      <c r="P9" s="172"/>
      <c r="Q9" s="172"/>
      <c r="R9" s="172"/>
      <c r="S9" s="172"/>
      <c r="T9" s="172"/>
      <c r="U9" s="172"/>
      <c r="V9" s="172"/>
      <c r="W9" s="172"/>
      <c r="X9" s="172"/>
      <c r="Y9" s="172"/>
      <c r="Z9" s="172"/>
      <c r="AA9" s="172"/>
      <c r="AB9" s="172"/>
      <c r="AC9" s="172"/>
      <c r="AD9" s="172"/>
      <c r="AE9" s="172"/>
      <c r="AF9" s="172"/>
      <c r="AG9" s="173"/>
      <c r="AH9" s="171" t="s">
        <v>454</v>
      </c>
      <c r="AI9" s="172"/>
      <c r="AJ9" s="173"/>
      <c r="AK9" s="171" t="s">
        <v>454</v>
      </c>
      <c r="AL9" s="172"/>
      <c r="AM9" s="173"/>
      <c r="AN9" s="149"/>
      <c r="AO9" s="174" t="s">
        <v>454</v>
      </c>
      <c r="AP9" s="175"/>
      <c r="AQ9" s="171" t="s">
        <v>454</v>
      </c>
      <c r="AR9" s="172"/>
      <c r="AS9" s="173"/>
      <c r="AT9" s="171" t="s">
        <v>454</v>
      </c>
      <c r="AU9" s="172"/>
      <c r="AV9" s="173"/>
      <c r="AW9" s="171" t="s">
        <v>454</v>
      </c>
      <c r="AX9" s="172"/>
      <c r="AY9" s="173"/>
      <c r="AZ9" s="171" t="s">
        <v>455</v>
      </c>
      <c r="BA9" s="172"/>
      <c r="BB9" s="172"/>
      <c r="BC9" s="172"/>
      <c r="BD9" s="172"/>
      <c r="BE9" s="173"/>
      <c r="BF9" s="171" t="s">
        <v>454</v>
      </c>
      <c r="BG9" s="172"/>
      <c r="BH9" s="173"/>
      <c r="BI9" s="171" t="s">
        <v>454</v>
      </c>
      <c r="BJ9" s="172"/>
      <c r="BK9" s="173"/>
      <c r="BL9" s="176" t="s">
        <v>454</v>
      </c>
      <c r="BM9" s="176"/>
      <c r="BN9" s="148"/>
      <c r="BO9" s="148"/>
      <c r="BP9" s="148"/>
    </row>
    <row r="10" spans="1:68" s="146" customFormat="1" ht="21" customHeight="1" x14ac:dyDescent="0.2">
      <c r="A10" s="123">
        <v>1</v>
      </c>
      <c r="B10" s="147">
        <v>35133</v>
      </c>
      <c r="C10" s="121" t="s">
        <v>504</v>
      </c>
      <c r="D10" s="121" t="s">
        <v>39</v>
      </c>
      <c r="E10" s="145" t="s">
        <v>489</v>
      </c>
      <c r="F10" s="145">
        <v>8.5</v>
      </c>
      <c r="G10" s="145">
        <v>6.6</v>
      </c>
      <c r="H10" s="145"/>
      <c r="I10" s="145"/>
      <c r="J10" s="145">
        <v>8.5</v>
      </c>
      <c r="K10" s="145">
        <v>7.3</v>
      </c>
      <c r="L10" s="145">
        <v>6.9</v>
      </c>
      <c r="M10" s="145">
        <v>5.6</v>
      </c>
      <c r="N10" s="145">
        <v>8.6</v>
      </c>
      <c r="O10" s="145"/>
      <c r="P10" s="145">
        <v>6.7</v>
      </c>
      <c r="Q10" s="145">
        <v>7.6</v>
      </c>
      <c r="R10" s="145"/>
      <c r="S10" s="145"/>
      <c r="T10" s="145"/>
      <c r="U10" s="145"/>
      <c r="V10" s="145">
        <v>8.6</v>
      </c>
      <c r="W10" s="145">
        <v>6.9</v>
      </c>
      <c r="X10" s="145"/>
      <c r="Y10" s="145"/>
      <c r="Z10" s="145"/>
      <c r="AA10" s="145"/>
      <c r="AB10" s="145"/>
      <c r="AC10" s="145"/>
      <c r="AD10" s="145"/>
      <c r="AE10" s="145"/>
      <c r="AF10" s="145"/>
      <c r="AG10" s="145"/>
      <c r="AH10" s="145"/>
      <c r="AI10" s="145"/>
      <c r="AJ10" s="145"/>
      <c r="AK10" s="145"/>
      <c r="AL10" s="145"/>
      <c r="AM10" s="145"/>
      <c r="AN10" s="145"/>
      <c r="AO10" s="145"/>
      <c r="AP10" s="145"/>
      <c r="AQ10" s="145"/>
      <c r="AR10" s="145"/>
      <c r="AS10" s="145"/>
      <c r="AT10" s="145"/>
      <c r="AU10" s="145"/>
      <c r="AV10" s="145"/>
      <c r="AW10" s="145"/>
      <c r="AX10" s="145"/>
      <c r="AY10" s="145"/>
      <c r="AZ10" s="145"/>
      <c r="BA10" s="145"/>
      <c r="BB10" s="145"/>
      <c r="BC10" s="145"/>
      <c r="BD10" s="145"/>
      <c r="BE10" s="145"/>
      <c r="BF10" s="145"/>
      <c r="BG10" s="145"/>
      <c r="BH10" s="145"/>
      <c r="BI10" s="145"/>
      <c r="BJ10" s="145"/>
      <c r="BK10" s="145"/>
      <c r="BL10" s="145"/>
      <c r="BM10" s="145"/>
      <c r="BN10" s="113">
        <f t="shared" ref="BN10:BN20" si="0">COUNTIF(F10:BM10,"&gt;=4,5")</f>
        <v>11</v>
      </c>
      <c r="BO10" s="111">
        <f t="shared" ref="BO10:BO20" si="1">SUMIF(F10:BM10,"&gt;=4,5",$F$7:$BM$7)</f>
        <v>29</v>
      </c>
      <c r="BP10" s="111">
        <f t="shared" ref="BP10:BP21" si="2">BO10*80000</f>
        <v>2320000</v>
      </c>
    </row>
    <row r="11" spans="1:68" s="146" customFormat="1" ht="21" customHeight="1" x14ac:dyDescent="0.2">
      <c r="A11" s="123">
        <v>2</v>
      </c>
      <c r="B11" s="147">
        <v>30814</v>
      </c>
      <c r="C11" s="121" t="s">
        <v>503</v>
      </c>
      <c r="D11" s="121" t="s">
        <v>502</v>
      </c>
      <c r="E11" s="145" t="s">
        <v>489</v>
      </c>
      <c r="F11" s="145"/>
      <c r="G11" s="145"/>
      <c r="H11" s="145"/>
      <c r="I11" s="145"/>
      <c r="J11" s="145">
        <v>7.4</v>
      </c>
      <c r="K11" s="145"/>
      <c r="L11" s="145"/>
      <c r="M11" s="145"/>
      <c r="N11" s="145">
        <v>6.6</v>
      </c>
      <c r="O11" s="145"/>
      <c r="P11" s="145"/>
      <c r="Q11" s="145"/>
      <c r="R11" s="145"/>
      <c r="S11" s="145"/>
      <c r="T11" s="145"/>
      <c r="U11" s="145"/>
      <c r="V11" s="145"/>
      <c r="W11" s="145"/>
      <c r="X11" s="145"/>
      <c r="Y11" s="145"/>
      <c r="Z11" s="145"/>
      <c r="AA11" s="145"/>
      <c r="AB11" s="145"/>
      <c r="AC11" s="145"/>
      <c r="AD11" s="145"/>
      <c r="AE11" s="145"/>
      <c r="AF11" s="145"/>
      <c r="AG11" s="145"/>
      <c r="AH11" s="145"/>
      <c r="AI11" s="145"/>
      <c r="AJ11" s="145"/>
      <c r="AK11" s="145"/>
      <c r="AL11" s="145"/>
      <c r="AM11" s="145"/>
      <c r="AN11" s="145"/>
      <c r="AO11" s="145"/>
      <c r="AP11" s="145"/>
      <c r="AQ11" s="145"/>
      <c r="AR11" s="145"/>
      <c r="AS11" s="145"/>
      <c r="AT11" s="145"/>
      <c r="AU11" s="145"/>
      <c r="AV11" s="145"/>
      <c r="AW11" s="145"/>
      <c r="AX11" s="145"/>
      <c r="AY11" s="145"/>
      <c r="AZ11" s="145"/>
      <c r="BA11" s="145"/>
      <c r="BB11" s="145"/>
      <c r="BC11" s="145"/>
      <c r="BD11" s="145"/>
      <c r="BE11" s="145">
        <v>6.3</v>
      </c>
      <c r="BF11" s="145"/>
      <c r="BG11" s="145"/>
      <c r="BH11" s="145"/>
      <c r="BI11" s="145"/>
      <c r="BJ11" s="145"/>
      <c r="BK11" s="145"/>
      <c r="BL11" s="145"/>
      <c r="BM11" s="145"/>
      <c r="BN11" s="113">
        <f t="shared" si="0"/>
        <v>3</v>
      </c>
      <c r="BO11" s="111">
        <f t="shared" si="1"/>
        <v>6</v>
      </c>
      <c r="BP11" s="111">
        <f t="shared" si="2"/>
        <v>480000</v>
      </c>
    </row>
    <row r="12" spans="1:68" s="146" customFormat="1" ht="21" customHeight="1" x14ac:dyDescent="0.2">
      <c r="A12" s="123">
        <v>3</v>
      </c>
      <c r="B12" s="147">
        <v>34092</v>
      </c>
      <c r="C12" s="121" t="s">
        <v>501</v>
      </c>
      <c r="D12" s="121" t="s">
        <v>46</v>
      </c>
      <c r="E12" s="145" t="s">
        <v>489</v>
      </c>
      <c r="F12" s="145">
        <v>5.3</v>
      </c>
      <c r="G12" s="145">
        <v>5.9</v>
      </c>
      <c r="H12" s="145">
        <v>5.5</v>
      </c>
      <c r="I12" s="145"/>
      <c r="J12" s="145">
        <v>6.1</v>
      </c>
      <c r="K12" s="145">
        <v>6.1</v>
      </c>
      <c r="L12" s="145">
        <v>6.3</v>
      </c>
      <c r="M12" s="145">
        <v>6.1</v>
      </c>
      <c r="N12" s="145">
        <v>5.6</v>
      </c>
      <c r="O12" s="145"/>
      <c r="P12" s="145">
        <v>5</v>
      </c>
      <c r="Q12" s="145">
        <v>5.7</v>
      </c>
      <c r="R12" s="145"/>
      <c r="S12" s="145"/>
      <c r="T12" s="145"/>
      <c r="U12" s="145"/>
      <c r="V12" s="145">
        <v>8.8000000000000007</v>
      </c>
      <c r="W12" s="145"/>
      <c r="X12" s="145"/>
      <c r="Y12" s="145"/>
      <c r="Z12" s="145"/>
      <c r="AA12" s="145"/>
      <c r="AB12" s="145"/>
      <c r="AC12" s="145"/>
      <c r="AD12" s="145"/>
      <c r="AE12" s="145"/>
      <c r="AF12" s="145"/>
      <c r="AG12" s="145"/>
      <c r="AH12" s="145"/>
      <c r="AI12" s="145"/>
      <c r="AJ12" s="145"/>
      <c r="AK12" s="145"/>
      <c r="AL12" s="145"/>
      <c r="AM12" s="145"/>
      <c r="AN12" s="145"/>
      <c r="AO12" s="145"/>
      <c r="AP12" s="145"/>
      <c r="AQ12" s="145"/>
      <c r="AR12" s="145"/>
      <c r="AS12" s="145"/>
      <c r="AT12" s="145"/>
      <c r="AU12" s="145"/>
      <c r="AV12" s="145"/>
      <c r="AW12" s="145"/>
      <c r="AX12" s="145"/>
      <c r="AY12" s="145"/>
      <c r="AZ12" s="145"/>
      <c r="BA12" s="145"/>
      <c r="BB12" s="145"/>
      <c r="BC12" s="145"/>
      <c r="BD12" s="145"/>
      <c r="BE12" s="145"/>
      <c r="BF12" s="145"/>
      <c r="BG12" s="145"/>
      <c r="BH12" s="145"/>
      <c r="BI12" s="145"/>
      <c r="BJ12" s="145"/>
      <c r="BK12" s="145"/>
      <c r="BL12" s="145"/>
      <c r="BM12" s="145"/>
      <c r="BN12" s="113">
        <f t="shared" si="0"/>
        <v>11</v>
      </c>
      <c r="BO12" s="111">
        <f t="shared" si="1"/>
        <v>29</v>
      </c>
      <c r="BP12" s="111">
        <f t="shared" si="2"/>
        <v>2320000</v>
      </c>
    </row>
    <row r="13" spans="1:68" s="146" customFormat="1" ht="21" customHeight="1" x14ac:dyDescent="0.2">
      <c r="A13" s="123">
        <v>4</v>
      </c>
      <c r="B13" s="147">
        <v>33163</v>
      </c>
      <c r="C13" s="121" t="s">
        <v>500</v>
      </c>
      <c r="D13" s="121" t="s">
        <v>46</v>
      </c>
      <c r="E13" s="145" t="s">
        <v>489</v>
      </c>
      <c r="F13" s="145">
        <v>5</v>
      </c>
      <c r="G13" s="145">
        <v>8</v>
      </c>
      <c r="H13" s="145">
        <v>6</v>
      </c>
      <c r="I13" s="145"/>
      <c r="J13" s="145">
        <v>6</v>
      </c>
      <c r="K13" s="145">
        <v>8</v>
      </c>
      <c r="L13" s="145"/>
      <c r="M13" s="145">
        <v>9</v>
      </c>
      <c r="N13" s="145">
        <v>5</v>
      </c>
      <c r="O13" s="145"/>
      <c r="P13" s="145">
        <v>7</v>
      </c>
      <c r="Q13" s="145">
        <v>6</v>
      </c>
      <c r="R13" s="145"/>
      <c r="S13" s="145"/>
      <c r="T13" s="145"/>
      <c r="U13" s="145"/>
      <c r="V13" s="145"/>
      <c r="W13" s="145"/>
      <c r="X13" s="145"/>
      <c r="Y13" s="145"/>
      <c r="Z13" s="145"/>
      <c r="AA13" s="145"/>
      <c r="AB13" s="145"/>
      <c r="AC13" s="145"/>
      <c r="AD13" s="145"/>
      <c r="AE13" s="145"/>
      <c r="AF13" s="145"/>
      <c r="AG13" s="145"/>
      <c r="AH13" s="145"/>
      <c r="AI13" s="145"/>
      <c r="AJ13" s="145"/>
      <c r="AK13" s="145"/>
      <c r="AL13" s="145"/>
      <c r="AM13" s="145"/>
      <c r="AN13" s="145"/>
      <c r="AO13" s="145"/>
      <c r="AP13" s="145"/>
      <c r="AQ13" s="145"/>
      <c r="AR13" s="145"/>
      <c r="AS13" s="145"/>
      <c r="AT13" s="145"/>
      <c r="AU13" s="145"/>
      <c r="AV13" s="145"/>
      <c r="AW13" s="145"/>
      <c r="AX13" s="145"/>
      <c r="AY13" s="145"/>
      <c r="AZ13" s="145"/>
      <c r="BA13" s="145"/>
      <c r="BB13" s="145"/>
      <c r="BC13" s="145"/>
      <c r="BD13" s="145"/>
      <c r="BE13" s="145"/>
      <c r="BF13" s="145"/>
      <c r="BG13" s="145"/>
      <c r="BH13" s="145"/>
      <c r="BI13" s="145"/>
      <c r="BJ13" s="145"/>
      <c r="BK13" s="145"/>
      <c r="BL13" s="145"/>
      <c r="BM13" s="145"/>
      <c r="BN13" s="113">
        <f t="shared" si="0"/>
        <v>9</v>
      </c>
      <c r="BO13" s="111">
        <f t="shared" si="1"/>
        <v>24</v>
      </c>
      <c r="BP13" s="111">
        <f t="shared" si="2"/>
        <v>1920000</v>
      </c>
    </row>
    <row r="14" spans="1:68" s="146" customFormat="1" ht="21" customHeight="1" x14ac:dyDescent="0.2">
      <c r="A14" s="123">
        <v>5</v>
      </c>
      <c r="B14" s="147">
        <v>32963</v>
      </c>
      <c r="C14" s="121" t="s">
        <v>499</v>
      </c>
      <c r="D14" s="121" t="s">
        <v>498</v>
      </c>
      <c r="E14" s="145" t="s">
        <v>489</v>
      </c>
      <c r="F14" s="145"/>
      <c r="G14" s="145"/>
      <c r="H14" s="145">
        <v>6</v>
      </c>
      <c r="I14" s="145"/>
      <c r="J14" s="145">
        <v>7</v>
      </c>
      <c r="K14" s="145">
        <v>6</v>
      </c>
      <c r="L14" s="145"/>
      <c r="M14" s="145"/>
      <c r="N14" s="145">
        <v>6</v>
      </c>
      <c r="O14" s="145"/>
      <c r="P14" s="145">
        <v>6</v>
      </c>
      <c r="Q14" s="145"/>
      <c r="R14" s="145"/>
      <c r="S14" s="145">
        <v>6</v>
      </c>
      <c r="T14" s="145"/>
      <c r="U14" s="145"/>
      <c r="V14" s="145"/>
      <c r="W14" s="145"/>
      <c r="X14" s="145"/>
      <c r="Y14" s="145"/>
      <c r="Z14" s="145"/>
      <c r="AA14" s="145"/>
      <c r="AB14" s="145"/>
      <c r="AC14" s="145"/>
      <c r="AD14" s="145"/>
      <c r="AE14" s="145"/>
      <c r="AF14" s="145"/>
      <c r="AG14" s="145"/>
      <c r="AH14" s="145"/>
      <c r="AI14" s="145"/>
      <c r="AJ14" s="145"/>
      <c r="AK14" s="145"/>
      <c r="AL14" s="145"/>
      <c r="AM14" s="145"/>
      <c r="AN14" s="145"/>
      <c r="AO14" s="145"/>
      <c r="AP14" s="145"/>
      <c r="AQ14" s="145"/>
      <c r="AR14" s="145"/>
      <c r="AS14" s="145"/>
      <c r="AT14" s="145"/>
      <c r="AU14" s="145"/>
      <c r="AV14" s="145"/>
      <c r="AW14" s="145"/>
      <c r="AX14" s="145"/>
      <c r="AY14" s="145"/>
      <c r="AZ14" s="145"/>
      <c r="BA14" s="145"/>
      <c r="BB14" s="145"/>
      <c r="BC14" s="145"/>
      <c r="BD14" s="145"/>
      <c r="BE14" s="145">
        <v>5.6</v>
      </c>
      <c r="BF14" s="145"/>
      <c r="BG14" s="145"/>
      <c r="BH14" s="145"/>
      <c r="BI14" s="145"/>
      <c r="BJ14" s="145"/>
      <c r="BK14" s="145"/>
      <c r="BL14" s="145"/>
      <c r="BM14" s="145"/>
      <c r="BN14" s="113">
        <f t="shared" si="0"/>
        <v>7</v>
      </c>
      <c r="BO14" s="111">
        <f t="shared" si="1"/>
        <v>17</v>
      </c>
      <c r="BP14" s="111">
        <f t="shared" si="2"/>
        <v>1360000</v>
      </c>
    </row>
    <row r="15" spans="1:68" s="146" customFormat="1" ht="21" customHeight="1" x14ac:dyDescent="0.2">
      <c r="A15" s="123">
        <v>6</v>
      </c>
      <c r="B15" s="147">
        <v>33709</v>
      </c>
      <c r="C15" s="121" t="s">
        <v>497</v>
      </c>
      <c r="D15" s="121" t="s">
        <v>59</v>
      </c>
      <c r="E15" s="145" t="s">
        <v>489</v>
      </c>
      <c r="F15" s="145">
        <v>7.5</v>
      </c>
      <c r="G15" s="145">
        <v>7.9</v>
      </c>
      <c r="H15" s="145">
        <v>5.3</v>
      </c>
      <c r="I15" s="145"/>
      <c r="J15" s="145">
        <v>6.3</v>
      </c>
      <c r="K15" s="145">
        <v>6.3</v>
      </c>
      <c r="L15" s="145">
        <v>5.7</v>
      </c>
      <c r="M15" s="145">
        <v>5</v>
      </c>
      <c r="N15" s="145">
        <v>5.9</v>
      </c>
      <c r="O15" s="145"/>
      <c r="P15" s="145">
        <v>5.2</v>
      </c>
      <c r="Q15" s="145">
        <v>5.7</v>
      </c>
      <c r="R15" s="145"/>
      <c r="S15" s="145">
        <v>5</v>
      </c>
      <c r="T15" s="145">
        <v>5.7</v>
      </c>
      <c r="U15" s="145"/>
      <c r="V15" s="145"/>
      <c r="W15" s="145"/>
      <c r="X15" s="145"/>
      <c r="Y15" s="145"/>
      <c r="Z15" s="145"/>
      <c r="AA15" s="145"/>
      <c r="AB15" s="145"/>
      <c r="AC15" s="145"/>
      <c r="AD15" s="145"/>
      <c r="AE15" s="145"/>
      <c r="AF15" s="145"/>
      <c r="AG15" s="145"/>
      <c r="AH15" s="145"/>
      <c r="AI15" s="145"/>
      <c r="AJ15" s="145"/>
      <c r="AK15" s="145"/>
      <c r="AL15" s="145"/>
      <c r="AM15" s="145"/>
      <c r="AN15" s="145"/>
      <c r="AO15" s="145"/>
      <c r="AP15" s="145"/>
      <c r="AQ15" s="145"/>
      <c r="AR15" s="145"/>
      <c r="AS15" s="145"/>
      <c r="AT15" s="145"/>
      <c r="AU15" s="145"/>
      <c r="AV15" s="145"/>
      <c r="AW15" s="145"/>
      <c r="AX15" s="145"/>
      <c r="AY15" s="145"/>
      <c r="AZ15" s="145"/>
      <c r="BA15" s="145"/>
      <c r="BB15" s="145"/>
      <c r="BC15" s="145"/>
      <c r="BD15" s="145"/>
      <c r="BE15" s="145"/>
      <c r="BF15" s="145"/>
      <c r="BG15" s="145"/>
      <c r="BH15" s="145"/>
      <c r="BI15" s="145"/>
      <c r="BJ15" s="145"/>
      <c r="BK15" s="145"/>
      <c r="BL15" s="145"/>
      <c r="BM15" s="145"/>
      <c r="BN15" s="113">
        <f t="shared" si="0"/>
        <v>12</v>
      </c>
      <c r="BO15" s="111">
        <f t="shared" si="1"/>
        <v>32</v>
      </c>
      <c r="BP15" s="111">
        <f t="shared" si="2"/>
        <v>2560000</v>
      </c>
    </row>
    <row r="16" spans="1:68" s="146" customFormat="1" ht="21" customHeight="1" x14ac:dyDescent="0.2">
      <c r="A16" s="123">
        <v>7</v>
      </c>
      <c r="B16" s="147">
        <v>35134</v>
      </c>
      <c r="C16" s="121" t="s">
        <v>496</v>
      </c>
      <c r="D16" s="121" t="s">
        <v>69</v>
      </c>
      <c r="E16" s="145" t="s">
        <v>489</v>
      </c>
      <c r="F16" s="145">
        <v>6.5</v>
      </c>
      <c r="G16" s="145">
        <v>6.3</v>
      </c>
      <c r="H16" s="145">
        <v>6.2</v>
      </c>
      <c r="I16" s="145"/>
      <c r="J16" s="145">
        <v>7</v>
      </c>
      <c r="K16" s="145">
        <v>7</v>
      </c>
      <c r="L16" s="145">
        <v>7.3</v>
      </c>
      <c r="M16" s="145">
        <v>5.5</v>
      </c>
      <c r="N16" s="145">
        <v>6</v>
      </c>
      <c r="O16" s="145"/>
      <c r="P16" s="145">
        <v>6</v>
      </c>
      <c r="Q16" s="145">
        <v>5.9</v>
      </c>
      <c r="R16" s="145"/>
      <c r="S16" s="145"/>
      <c r="T16" s="145"/>
      <c r="U16" s="145"/>
      <c r="V16" s="145"/>
      <c r="W16" s="145"/>
      <c r="X16" s="145"/>
      <c r="Y16" s="145"/>
      <c r="Z16" s="145"/>
      <c r="AA16" s="145"/>
      <c r="AB16" s="145"/>
      <c r="AC16" s="145"/>
      <c r="AD16" s="145"/>
      <c r="AE16" s="145"/>
      <c r="AF16" s="145"/>
      <c r="AG16" s="145"/>
      <c r="AH16" s="145"/>
      <c r="AI16" s="145"/>
      <c r="AJ16" s="145"/>
      <c r="AK16" s="145"/>
      <c r="AL16" s="145"/>
      <c r="AM16" s="145"/>
      <c r="AN16" s="145"/>
      <c r="AO16" s="145"/>
      <c r="AP16" s="145"/>
      <c r="AQ16" s="145"/>
      <c r="AR16" s="145"/>
      <c r="AS16" s="145"/>
      <c r="AT16" s="145"/>
      <c r="AU16" s="145"/>
      <c r="AV16" s="145"/>
      <c r="AW16" s="145"/>
      <c r="AX16" s="145"/>
      <c r="AY16" s="145"/>
      <c r="AZ16" s="145"/>
      <c r="BA16" s="145"/>
      <c r="BB16" s="145"/>
      <c r="BC16" s="145"/>
      <c r="BD16" s="145"/>
      <c r="BE16" s="145"/>
      <c r="BF16" s="145"/>
      <c r="BG16" s="145"/>
      <c r="BH16" s="145"/>
      <c r="BI16" s="145"/>
      <c r="BJ16" s="145"/>
      <c r="BK16" s="145"/>
      <c r="BL16" s="145"/>
      <c r="BM16" s="145"/>
      <c r="BN16" s="113">
        <f t="shared" si="0"/>
        <v>10</v>
      </c>
      <c r="BO16" s="111">
        <f t="shared" si="1"/>
        <v>26</v>
      </c>
      <c r="BP16" s="111">
        <f t="shared" si="2"/>
        <v>2080000</v>
      </c>
    </row>
    <row r="17" spans="1:69" s="146" customFormat="1" ht="21" customHeight="1" x14ac:dyDescent="0.2">
      <c r="A17" s="123">
        <v>8</v>
      </c>
      <c r="B17" s="147">
        <v>32370</v>
      </c>
      <c r="C17" s="121" t="s">
        <v>495</v>
      </c>
      <c r="D17" s="121" t="s">
        <v>494</v>
      </c>
      <c r="E17" s="145" t="s">
        <v>489</v>
      </c>
      <c r="F17" s="145"/>
      <c r="G17" s="145"/>
      <c r="H17" s="145">
        <v>7.9</v>
      </c>
      <c r="I17" s="145"/>
      <c r="J17" s="145"/>
      <c r="K17" s="145"/>
      <c r="L17" s="145"/>
      <c r="M17" s="145"/>
      <c r="N17" s="145">
        <v>5.6</v>
      </c>
      <c r="O17" s="145"/>
      <c r="P17" s="145">
        <v>7.2</v>
      </c>
      <c r="Q17" s="145"/>
      <c r="R17" s="145"/>
      <c r="S17" s="145"/>
      <c r="T17" s="145"/>
      <c r="U17" s="145"/>
      <c r="V17" s="145"/>
      <c r="W17" s="145"/>
      <c r="X17" s="145"/>
      <c r="Y17" s="145"/>
      <c r="Z17" s="145"/>
      <c r="AA17" s="145"/>
      <c r="AB17" s="145"/>
      <c r="AC17" s="145"/>
      <c r="AD17" s="145"/>
      <c r="AE17" s="145"/>
      <c r="AF17" s="145"/>
      <c r="AG17" s="145"/>
      <c r="AH17" s="145"/>
      <c r="AI17" s="145"/>
      <c r="AJ17" s="145"/>
      <c r="AK17" s="145"/>
      <c r="AL17" s="145"/>
      <c r="AM17" s="145"/>
      <c r="AN17" s="145"/>
      <c r="AO17" s="145"/>
      <c r="AP17" s="145"/>
      <c r="AQ17" s="145"/>
      <c r="AR17" s="145"/>
      <c r="AS17" s="145"/>
      <c r="AT17" s="145"/>
      <c r="AU17" s="145"/>
      <c r="AV17" s="145"/>
      <c r="AW17" s="145"/>
      <c r="AX17" s="145"/>
      <c r="AY17" s="145"/>
      <c r="AZ17" s="145"/>
      <c r="BA17" s="145"/>
      <c r="BB17" s="145"/>
      <c r="BC17" s="145"/>
      <c r="BD17" s="145"/>
      <c r="BE17" s="145"/>
      <c r="BF17" s="145"/>
      <c r="BG17" s="145"/>
      <c r="BH17" s="145"/>
      <c r="BI17" s="145"/>
      <c r="BJ17" s="145"/>
      <c r="BK17" s="145"/>
      <c r="BL17" s="145"/>
      <c r="BM17" s="145"/>
      <c r="BN17" s="113">
        <f t="shared" si="0"/>
        <v>3</v>
      </c>
      <c r="BO17" s="111">
        <f t="shared" si="1"/>
        <v>7</v>
      </c>
      <c r="BP17" s="111">
        <f t="shared" si="2"/>
        <v>560000</v>
      </c>
    </row>
    <row r="18" spans="1:69" s="146" customFormat="1" ht="21" customHeight="1" x14ac:dyDescent="0.2">
      <c r="A18" s="123">
        <v>9</v>
      </c>
      <c r="B18" s="147">
        <v>34208</v>
      </c>
      <c r="C18" s="121" t="s">
        <v>493</v>
      </c>
      <c r="D18" s="121" t="s">
        <v>73</v>
      </c>
      <c r="E18" s="145" t="s">
        <v>489</v>
      </c>
      <c r="F18" s="145">
        <v>5.4</v>
      </c>
      <c r="G18" s="145"/>
      <c r="H18" s="145">
        <v>5.5</v>
      </c>
      <c r="I18" s="145"/>
      <c r="J18" s="145">
        <v>6.6</v>
      </c>
      <c r="K18" s="145">
        <v>6.6</v>
      </c>
      <c r="L18" s="145">
        <v>6</v>
      </c>
      <c r="M18" s="145">
        <v>5.8</v>
      </c>
      <c r="N18" s="145">
        <v>6.1</v>
      </c>
      <c r="O18" s="145"/>
      <c r="P18" s="145">
        <v>7</v>
      </c>
      <c r="Q18" s="145">
        <v>7.4</v>
      </c>
      <c r="R18" s="145"/>
      <c r="S18" s="145"/>
      <c r="T18" s="145"/>
      <c r="U18" s="145"/>
      <c r="V18" s="145"/>
      <c r="W18" s="145"/>
      <c r="X18" s="145"/>
      <c r="Y18" s="145"/>
      <c r="Z18" s="145"/>
      <c r="AA18" s="145"/>
      <c r="AB18" s="145"/>
      <c r="AC18" s="145"/>
      <c r="AD18" s="145"/>
      <c r="AE18" s="145"/>
      <c r="AF18" s="145"/>
      <c r="AG18" s="145"/>
      <c r="AH18" s="145"/>
      <c r="AI18" s="145"/>
      <c r="AJ18" s="145"/>
      <c r="AK18" s="145"/>
      <c r="AL18" s="145"/>
      <c r="AM18" s="145"/>
      <c r="AN18" s="145"/>
      <c r="AO18" s="145"/>
      <c r="AP18" s="145"/>
      <c r="AQ18" s="145"/>
      <c r="AR18" s="145"/>
      <c r="AS18" s="145">
        <v>8.5</v>
      </c>
      <c r="AT18" s="145"/>
      <c r="AU18" s="145"/>
      <c r="AV18" s="145"/>
      <c r="AW18" s="145"/>
      <c r="AX18" s="145"/>
      <c r="AY18" s="145"/>
      <c r="AZ18" s="145"/>
      <c r="BA18" s="145"/>
      <c r="BB18" s="145"/>
      <c r="BC18" s="145"/>
      <c r="BD18" s="145"/>
      <c r="BE18" s="145"/>
      <c r="BF18" s="145"/>
      <c r="BG18" s="145"/>
      <c r="BH18" s="145"/>
      <c r="BI18" s="145"/>
      <c r="BJ18" s="145"/>
      <c r="BK18" s="145"/>
      <c r="BL18" s="145"/>
      <c r="BM18" s="145"/>
      <c r="BN18" s="113">
        <f t="shared" si="0"/>
        <v>10</v>
      </c>
      <c r="BO18" s="111">
        <f t="shared" si="1"/>
        <v>25</v>
      </c>
      <c r="BP18" s="111">
        <f t="shared" si="2"/>
        <v>2000000</v>
      </c>
    </row>
    <row r="19" spans="1:69" s="146" customFormat="1" ht="21" customHeight="1" x14ac:dyDescent="0.2">
      <c r="A19" s="123">
        <v>10</v>
      </c>
      <c r="B19" s="147">
        <v>33904</v>
      </c>
      <c r="C19" s="121" t="s">
        <v>492</v>
      </c>
      <c r="D19" s="121" t="s">
        <v>394</v>
      </c>
      <c r="E19" s="145" t="s">
        <v>489</v>
      </c>
      <c r="F19" s="145">
        <v>5</v>
      </c>
      <c r="G19" s="145">
        <v>6</v>
      </c>
      <c r="H19" s="145">
        <v>6.3</v>
      </c>
      <c r="I19" s="145">
        <v>7.4</v>
      </c>
      <c r="J19" s="145">
        <v>5</v>
      </c>
      <c r="K19" s="145">
        <v>7.1</v>
      </c>
      <c r="L19" s="145">
        <v>6.4</v>
      </c>
      <c r="M19" s="145">
        <v>7</v>
      </c>
      <c r="N19" s="145">
        <v>5.5</v>
      </c>
      <c r="O19" s="145"/>
      <c r="P19" s="145">
        <v>5.8</v>
      </c>
      <c r="Q19" s="145">
        <v>6.3</v>
      </c>
      <c r="R19" s="145"/>
      <c r="S19" s="145">
        <v>6.7</v>
      </c>
      <c r="T19" s="145"/>
      <c r="U19" s="145"/>
      <c r="V19" s="145">
        <v>7.1</v>
      </c>
      <c r="W19" s="145">
        <v>4.5999999999999996</v>
      </c>
      <c r="X19" s="145"/>
      <c r="Y19" s="145"/>
      <c r="Z19" s="145"/>
      <c r="AA19" s="145"/>
      <c r="AB19" s="145"/>
      <c r="AC19" s="145"/>
      <c r="AD19" s="145"/>
      <c r="AE19" s="145"/>
      <c r="AF19" s="145"/>
      <c r="AG19" s="145"/>
      <c r="AH19" s="145"/>
      <c r="AI19" s="145"/>
      <c r="AJ19" s="145"/>
      <c r="AK19" s="145"/>
      <c r="AL19" s="145"/>
      <c r="AM19" s="145"/>
      <c r="AN19" s="145"/>
      <c r="AO19" s="145"/>
      <c r="AP19" s="145">
        <v>6.6</v>
      </c>
      <c r="AQ19" s="145"/>
      <c r="AR19" s="145"/>
      <c r="AS19" s="145"/>
      <c r="AT19" s="145"/>
      <c r="AU19" s="145"/>
      <c r="AV19" s="145"/>
      <c r="AW19" s="145"/>
      <c r="AX19" s="145"/>
      <c r="AY19" s="145"/>
      <c r="AZ19" s="145"/>
      <c r="BA19" s="145"/>
      <c r="BB19" s="145"/>
      <c r="BC19" s="145"/>
      <c r="BD19" s="145"/>
      <c r="BE19" s="145">
        <v>8.1999999999999993</v>
      </c>
      <c r="BF19" s="145"/>
      <c r="BG19" s="145"/>
      <c r="BH19" s="145"/>
      <c r="BI19" s="145"/>
      <c r="BJ19" s="145"/>
      <c r="BK19" s="145"/>
      <c r="BL19" s="145"/>
      <c r="BM19" s="145"/>
      <c r="BN19" s="113">
        <f t="shared" si="0"/>
        <v>16</v>
      </c>
      <c r="BO19" s="111">
        <f t="shared" si="1"/>
        <v>42</v>
      </c>
      <c r="BP19" s="111">
        <f t="shared" si="2"/>
        <v>3360000</v>
      </c>
    </row>
    <row r="20" spans="1:69" s="146" customFormat="1" ht="21" customHeight="1" x14ac:dyDescent="0.2">
      <c r="A20" s="123">
        <v>11</v>
      </c>
      <c r="B20" s="147">
        <v>33552</v>
      </c>
      <c r="C20" s="121" t="s">
        <v>491</v>
      </c>
      <c r="D20" s="121" t="s">
        <v>490</v>
      </c>
      <c r="E20" s="145" t="s">
        <v>489</v>
      </c>
      <c r="F20" s="145">
        <v>6</v>
      </c>
      <c r="G20" s="145">
        <v>6.2</v>
      </c>
      <c r="H20" s="145">
        <v>5.4</v>
      </c>
      <c r="I20" s="145"/>
      <c r="J20" s="145">
        <v>5.3</v>
      </c>
      <c r="K20" s="145">
        <v>5.3</v>
      </c>
      <c r="L20" s="145">
        <v>5.8</v>
      </c>
      <c r="M20" s="145"/>
      <c r="N20" s="145"/>
      <c r="O20" s="145"/>
      <c r="P20" s="145">
        <v>6.2</v>
      </c>
      <c r="Q20" s="145">
        <v>5.7</v>
      </c>
      <c r="R20" s="145"/>
      <c r="S20" s="145">
        <v>6.3</v>
      </c>
      <c r="T20" s="145"/>
      <c r="U20" s="145"/>
      <c r="V20" s="145"/>
      <c r="W20" s="145"/>
      <c r="X20" s="145"/>
      <c r="Y20" s="145"/>
      <c r="Z20" s="145"/>
      <c r="AA20" s="145"/>
      <c r="AB20" s="145"/>
      <c r="AC20" s="145"/>
      <c r="AD20" s="145"/>
      <c r="AE20" s="145"/>
      <c r="AF20" s="145"/>
      <c r="AG20" s="145"/>
      <c r="AH20" s="145"/>
      <c r="AI20" s="145"/>
      <c r="AJ20" s="145"/>
      <c r="AK20" s="145"/>
      <c r="AL20" s="145"/>
      <c r="AM20" s="145"/>
      <c r="AN20" s="145"/>
      <c r="AO20" s="145"/>
      <c r="AP20" s="145"/>
      <c r="AQ20" s="145"/>
      <c r="AR20" s="145"/>
      <c r="AS20" s="145"/>
      <c r="AT20" s="145"/>
      <c r="AU20" s="145"/>
      <c r="AV20" s="145"/>
      <c r="AW20" s="145"/>
      <c r="AX20" s="145"/>
      <c r="AY20" s="145"/>
      <c r="AZ20" s="145"/>
      <c r="BA20" s="145"/>
      <c r="BB20" s="145"/>
      <c r="BC20" s="145"/>
      <c r="BD20" s="145"/>
      <c r="BE20" s="145">
        <v>5.3</v>
      </c>
      <c r="BF20" s="145"/>
      <c r="BG20" s="145"/>
      <c r="BH20" s="145"/>
      <c r="BI20" s="145"/>
      <c r="BJ20" s="145"/>
      <c r="BK20" s="145"/>
      <c r="BL20" s="145"/>
      <c r="BM20" s="145"/>
      <c r="BN20" s="113">
        <f t="shared" si="0"/>
        <v>10</v>
      </c>
      <c r="BO20" s="111">
        <f t="shared" si="1"/>
        <v>26</v>
      </c>
      <c r="BP20" s="111">
        <f t="shared" si="2"/>
        <v>2080000</v>
      </c>
    </row>
    <row r="21" spans="1:69" x14ac:dyDescent="0.15">
      <c r="A21" s="162" t="s">
        <v>82</v>
      </c>
      <c r="B21" s="163"/>
      <c r="C21" s="163"/>
      <c r="D21" s="163"/>
      <c r="E21" s="164"/>
      <c r="F21" s="145">
        <f t="shared" ref="F21:AK21" si="3">COUNTIF(F10:F20, "&gt;=4,5")</f>
        <v>8</v>
      </c>
      <c r="G21" s="145">
        <f t="shared" si="3"/>
        <v>7</v>
      </c>
      <c r="H21" s="145">
        <f t="shared" si="3"/>
        <v>9</v>
      </c>
      <c r="I21" s="145">
        <f t="shared" si="3"/>
        <v>1</v>
      </c>
      <c r="J21" s="145">
        <f t="shared" si="3"/>
        <v>10</v>
      </c>
      <c r="K21" s="145">
        <f t="shared" si="3"/>
        <v>9</v>
      </c>
      <c r="L21" s="145">
        <f t="shared" si="3"/>
        <v>7</v>
      </c>
      <c r="M21" s="145">
        <f t="shared" si="3"/>
        <v>7</v>
      </c>
      <c r="N21" s="145">
        <f t="shared" si="3"/>
        <v>10</v>
      </c>
      <c r="O21" s="145">
        <f t="shared" si="3"/>
        <v>0</v>
      </c>
      <c r="P21" s="145">
        <f t="shared" si="3"/>
        <v>10</v>
      </c>
      <c r="Q21" s="145">
        <f t="shared" si="3"/>
        <v>8</v>
      </c>
      <c r="R21" s="145">
        <f t="shared" si="3"/>
        <v>0</v>
      </c>
      <c r="S21" s="145">
        <f t="shared" si="3"/>
        <v>4</v>
      </c>
      <c r="T21" s="145">
        <f t="shared" si="3"/>
        <v>1</v>
      </c>
      <c r="U21" s="145">
        <f t="shared" si="3"/>
        <v>0</v>
      </c>
      <c r="V21" s="145">
        <f t="shared" si="3"/>
        <v>3</v>
      </c>
      <c r="W21" s="145">
        <f t="shared" si="3"/>
        <v>2</v>
      </c>
      <c r="X21" s="145">
        <f t="shared" si="3"/>
        <v>0</v>
      </c>
      <c r="Y21" s="145">
        <f t="shared" si="3"/>
        <v>0</v>
      </c>
      <c r="Z21" s="145">
        <f t="shared" si="3"/>
        <v>0</v>
      </c>
      <c r="AA21" s="145">
        <f t="shared" si="3"/>
        <v>0</v>
      </c>
      <c r="AB21" s="145">
        <f t="shared" si="3"/>
        <v>0</v>
      </c>
      <c r="AC21" s="145">
        <f t="shared" si="3"/>
        <v>0</v>
      </c>
      <c r="AD21" s="145">
        <f t="shared" si="3"/>
        <v>0</v>
      </c>
      <c r="AE21" s="145">
        <f t="shared" si="3"/>
        <v>0</v>
      </c>
      <c r="AF21" s="145">
        <f t="shared" si="3"/>
        <v>0</v>
      </c>
      <c r="AG21" s="145">
        <f t="shared" si="3"/>
        <v>0</v>
      </c>
      <c r="AH21" s="145">
        <f t="shared" si="3"/>
        <v>0</v>
      </c>
      <c r="AI21" s="145">
        <f t="shared" si="3"/>
        <v>0</v>
      </c>
      <c r="AJ21" s="145">
        <f t="shared" si="3"/>
        <v>0</v>
      </c>
      <c r="AK21" s="145">
        <f t="shared" si="3"/>
        <v>0</v>
      </c>
      <c r="AL21" s="145">
        <f t="shared" ref="AL21:BM21" si="4">COUNTIF(AL10:AL20, "&gt;=4,5")</f>
        <v>0</v>
      </c>
      <c r="AM21" s="145">
        <f t="shared" si="4"/>
        <v>0</v>
      </c>
      <c r="AN21" s="145">
        <f t="shared" si="4"/>
        <v>0</v>
      </c>
      <c r="AO21" s="145">
        <f t="shared" si="4"/>
        <v>0</v>
      </c>
      <c r="AP21" s="145">
        <f t="shared" si="4"/>
        <v>1</v>
      </c>
      <c r="AQ21" s="145">
        <f t="shared" si="4"/>
        <v>0</v>
      </c>
      <c r="AR21" s="145">
        <f t="shared" si="4"/>
        <v>0</v>
      </c>
      <c r="AS21" s="145">
        <f t="shared" si="4"/>
        <v>1</v>
      </c>
      <c r="AT21" s="145">
        <f t="shared" si="4"/>
        <v>0</v>
      </c>
      <c r="AU21" s="145">
        <f t="shared" si="4"/>
        <v>0</v>
      </c>
      <c r="AV21" s="145">
        <f t="shared" si="4"/>
        <v>0</v>
      </c>
      <c r="AW21" s="145">
        <f t="shared" si="4"/>
        <v>0</v>
      </c>
      <c r="AX21" s="145">
        <f t="shared" si="4"/>
        <v>0</v>
      </c>
      <c r="AY21" s="145">
        <f t="shared" si="4"/>
        <v>0</v>
      </c>
      <c r="AZ21" s="145">
        <f t="shared" si="4"/>
        <v>0</v>
      </c>
      <c r="BA21" s="145">
        <f t="shared" si="4"/>
        <v>0</v>
      </c>
      <c r="BB21" s="145">
        <f t="shared" si="4"/>
        <v>0</v>
      </c>
      <c r="BC21" s="145">
        <f t="shared" si="4"/>
        <v>0</v>
      </c>
      <c r="BD21" s="145">
        <f t="shared" si="4"/>
        <v>0</v>
      </c>
      <c r="BE21" s="145">
        <f t="shared" si="4"/>
        <v>4</v>
      </c>
      <c r="BF21" s="145">
        <f t="shared" si="4"/>
        <v>0</v>
      </c>
      <c r="BG21" s="145">
        <f t="shared" si="4"/>
        <v>0</v>
      </c>
      <c r="BH21" s="145">
        <f t="shared" si="4"/>
        <v>0</v>
      </c>
      <c r="BI21" s="145">
        <f t="shared" si="4"/>
        <v>0</v>
      </c>
      <c r="BJ21" s="145">
        <f t="shared" si="4"/>
        <v>0</v>
      </c>
      <c r="BK21" s="145">
        <f t="shared" si="4"/>
        <v>0</v>
      </c>
      <c r="BL21" s="145">
        <f t="shared" si="4"/>
        <v>0</v>
      </c>
      <c r="BM21" s="145">
        <f t="shared" si="4"/>
        <v>0</v>
      </c>
      <c r="BN21" s="144">
        <f>SUM(BN10:BN20)</f>
        <v>102</v>
      </c>
      <c r="BO21" s="144">
        <f>SUM(BO10:BO20)</f>
        <v>263</v>
      </c>
      <c r="BP21" s="111">
        <f t="shared" si="2"/>
        <v>21040000</v>
      </c>
      <c r="BQ21" s="143">
        <f>SUM(BP10:BP20)</f>
        <v>21040000</v>
      </c>
    </row>
    <row r="23" spans="1:69" ht="17" x14ac:dyDescent="0.2">
      <c r="A23" s="140"/>
      <c r="B23" s="140"/>
      <c r="C23" s="140"/>
      <c r="D23" s="140"/>
      <c r="E23" s="140"/>
      <c r="F23" s="140"/>
      <c r="G23" s="140"/>
      <c r="H23" s="140"/>
      <c r="I23" s="140"/>
      <c r="J23" s="140"/>
      <c r="K23" s="140"/>
      <c r="L23" s="140"/>
      <c r="M23" s="140"/>
      <c r="N23" s="140"/>
      <c r="O23" s="140"/>
      <c r="P23" s="140"/>
      <c r="Q23" s="140"/>
      <c r="R23" s="140"/>
      <c r="S23" s="140"/>
      <c r="T23" s="140"/>
      <c r="U23" s="140"/>
      <c r="V23" s="140"/>
      <c r="W23" s="140"/>
      <c r="X23" s="166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7"/>
      <c r="AK23" s="167"/>
      <c r="AL23" s="167"/>
      <c r="AM23" s="167"/>
      <c r="AN23" s="167"/>
      <c r="AO23" s="167"/>
      <c r="AP23" s="167"/>
      <c r="AQ23" s="167"/>
      <c r="AR23" s="167"/>
      <c r="AS23" s="167"/>
      <c r="AT23" s="167"/>
      <c r="AU23" s="167"/>
      <c r="AV23" s="167"/>
      <c r="AW23" s="167"/>
      <c r="AX23" s="167"/>
      <c r="AY23" s="167"/>
      <c r="AZ23" s="167"/>
      <c r="BA23" s="167"/>
      <c r="BB23" s="167"/>
      <c r="BC23" s="167"/>
      <c r="BD23" s="167"/>
      <c r="BE23" s="167"/>
      <c r="BF23" s="167"/>
      <c r="BG23" s="167"/>
      <c r="BH23" s="167"/>
      <c r="BI23" s="167"/>
      <c r="BJ23" s="167"/>
      <c r="BK23" s="167"/>
      <c r="BL23" s="167"/>
      <c r="BM23" s="167"/>
      <c r="BN23" s="167"/>
      <c r="BO23" s="167"/>
      <c r="BP23" s="167"/>
    </row>
    <row r="24" spans="1:69" ht="17" x14ac:dyDescent="0.2">
      <c r="A24" s="140"/>
      <c r="B24" s="140"/>
      <c r="C24" s="140"/>
      <c r="D24" s="140"/>
      <c r="E24" s="140"/>
      <c r="F24" s="140"/>
      <c r="G24" s="140"/>
      <c r="H24" s="140"/>
      <c r="I24" s="140"/>
      <c r="J24" s="140"/>
      <c r="K24" s="140"/>
      <c r="L24" s="140"/>
      <c r="M24" s="140"/>
      <c r="N24" s="140"/>
      <c r="O24" s="140"/>
      <c r="P24" s="140"/>
      <c r="Q24" s="140"/>
      <c r="R24" s="140"/>
      <c r="S24" s="140"/>
      <c r="T24" s="140"/>
      <c r="U24" s="140"/>
      <c r="V24" s="140"/>
      <c r="W24" s="140"/>
      <c r="X24" s="166" t="s">
        <v>83</v>
      </c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7"/>
      <c r="AK24" s="167"/>
      <c r="AL24" s="167"/>
      <c r="AM24" s="167"/>
      <c r="AN24" s="167"/>
      <c r="AO24" s="167"/>
      <c r="AP24" s="167"/>
      <c r="AQ24" s="167"/>
      <c r="AR24" s="167"/>
      <c r="AS24" s="167"/>
      <c r="AT24" s="167"/>
      <c r="AU24" s="167"/>
      <c r="AV24" s="167"/>
      <c r="AW24" s="167"/>
      <c r="AX24" s="167"/>
      <c r="AY24" s="167"/>
      <c r="AZ24" s="167"/>
      <c r="BA24" s="167"/>
      <c r="BB24" s="167"/>
      <c r="BC24" s="167"/>
      <c r="BD24" s="167"/>
      <c r="BE24" s="167"/>
      <c r="BF24" s="167"/>
      <c r="BG24" s="167"/>
      <c r="BH24" s="167"/>
      <c r="BI24" s="167"/>
      <c r="BJ24" s="167"/>
      <c r="BK24" s="167"/>
      <c r="BL24" s="167"/>
      <c r="BM24" s="167"/>
      <c r="BN24" s="167"/>
      <c r="BO24" s="167"/>
      <c r="BP24" s="167"/>
    </row>
    <row r="25" spans="1:69" ht="17" x14ac:dyDescent="0.2">
      <c r="A25" s="166" t="s">
        <v>84</v>
      </c>
      <c r="B25" s="167"/>
      <c r="C25" s="167"/>
      <c r="D25" s="167"/>
      <c r="E25" s="140"/>
      <c r="F25" s="166" t="s">
        <v>85</v>
      </c>
      <c r="G25" s="166"/>
      <c r="H25" s="166"/>
      <c r="I25" s="166"/>
      <c r="J25" s="166"/>
      <c r="K25" s="166"/>
      <c r="L25" s="166"/>
      <c r="M25" s="166"/>
      <c r="N25" s="140"/>
      <c r="O25" s="140"/>
      <c r="P25" s="140"/>
      <c r="Q25" s="140"/>
      <c r="R25" s="140"/>
      <c r="S25" s="140"/>
      <c r="T25" s="140"/>
      <c r="U25" s="140"/>
      <c r="V25" s="140"/>
      <c r="W25" s="140"/>
      <c r="X25" s="166" t="s">
        <v>86</v>
      </c>
      <c r="Y25" s="167"/>
      <c r="Z25" s="167"/>
      <c r="AA25" s="167"/>
      <c r="AB25" s="167"/>
      <c r="AC25" s="167"/>
      <c r="AD25" s="167"/>
      <c r="AE25" s="167"/>
      <c r="AF25" s="167"/>
      <c r="AG25" s="167"/>
      <c r="AH25" s="167"/>
      <c r="AI25" s="167"/>
      <c r="AJ25" s="167"/>
      <c r="AK25" s="167"/>
      <c r="AL25" s="167"/>
      <c r="AM25" s="167"/>
      <c r="AN25" s="167"/>
      <c r="AO25" s="167"/>
      <c r="AP25" s="167"/>
      <c r="AQ25" s="167"/>
      <c r="AR25" s="167"/>
      <c r="AS25" s="167"/>
      <c r="AT25" s="167"/>
      <c r="AU25" s="167"/>
      <c r="AV25" s="167"/>
      <c r="AW25" s="167"/>
      <c r="AX25" s="167"/>
      <c r="AY25" s="167"/>
      <c r="AZ25" s="167"/>
      <c r="BA25" s="167"/>
      <c r="BB25" s="167"/>
      <c r="BC25" s="167"/>
      <c r="BD25" s="167"/>
      <c r="BE25" s="167"/>
      <c r="BF25" s="167"/>
      <c r="BG25" s="167"/>
      <c r="BH25" s="167"/>
      <c r="BI25" s="167"/>
      <c r="BJ25" s="167"/>
      <c r="BK25" s="167"/>
      <c r="BL25" s="167"/>
      <c r="BM25" s="167"/>
      <c r="BN25" s="167"/>
      <c r="BO25" s="167"/>
      <c r="BP25" s="167"/>
    </row>
    <row r="26" spans="1:69" ht="17" x14ac:dyDescent="0.2">
      <c r="A26" s="142"/>
      <c r="B26" s="141"/>
      <c r="C26" s="141"/>
      <c r="D26" s="141"/>
      <c r="E26" s="140"/>
      <c r="F26" s="142"/>
      <c r="G26" s="142"/>
      <c r="H26" s="142"/>
      <c r="I26" s="142"/>
      <c r="J26" s="142"/>
      <c r="K26" s="142"/>
      <c r="L26" s="142"/>
      <c r="M26" s="142"/>
      <c r="N26" s="140"/>
      <c r="O26" s="140"/>
      <c r="P26" s="140"/>
      <c r="Q26" s="140"/>
      <c r="R26" s="140"/>
      <c r="S26" s="140"/>
      <c r="T26" s="140"/>
      <c r="U26" s="140"/>
      <c r="V26" s="140"/>
      <c r="W26" s="140"/>
      <c r="X26" s="142"/>
      <c r="Y26" s="141"/>
      <c r="Z26" s="141"/>
      <c r="AA26" s="141"/>
      <c r="AB26" s="141"/>
      <c r="AC26" s="141"/>
      <c r="AD26" s="141"/>
      <c r="AE26" s="141"/>
      <c r="AF26" s="141"/>
      <c r="AG26" s="141"/>
      <c r="AH26" s="141"/>
      <c r="AI26" s="141"/>
      <c r="AJ26" s="141"/>
      <c r="AK26" s="141"/>
      <c r="AL26" s="141"/>
      <c r="AM26" s="141"/>
      <c r="AN26" s="141"/>
      <c r="AO26" s="141"/>
      <c r="AP26" s="141"/>
      <c r="AQ26" s="141"/>
      <c r="AR26" s="141"/>
      <c r="AS26" s="141"/>
      <c r="AT26" s="141"/>
      <c r="AU26" s="141"/>
      <c r="AV26" s="141"/>
      <c r="AW26" s="141"/>
      <c r="AX26" s="141"/>
      <c r="AY26" s="141"/>
      <c r="AZ26" s="141"/>
      <c r="BA26" s="141"/>
      <c r="BB26" s="141"/>
      <c r="BC26" s="141"/>
      <c r="BD26" s="141"/>
      <c r="BE26" s="141"/>
      <c r="BF26" s="141"/>
      <c r="BG26" s="141"/>
      <c r="BH26" s="141"/>
      <c r="BI26" s="141"/>
      <c r="BJ26" s="141"/>
      <c r="BK26" s="141"/>
      <c r="BL26" s="141"/>
      <c r="BM26" s="141"/>
      <c r="BN26" s="141"/>
      <c r="BO26" s="141"/>
      <c r="BP26" s="141"/>
    </row>
    <row r="27" spans="1:69" ht="17" x14ac:dyDescent="0.2">
      <c r="A27" s="142"/>
      <c r="B27" s="141"/>
      <c r="C27" s="141"/>
      <c r="D27" s="141"/>
      <c r="E27" s="140"/>
      <c r="F27" s="142"/>
      <c r="G27" s="142"/>
      <c r="H27" s="142"/>
      <c r="I27" s="142"/>
      <c r="J27" s="142"/>
      <c r="K27" s="142"/>
      <c r="L27" s="142"/>
      <c r="M27" s="142"/>
      <c r="N27" s="140"/>
      <c r="O27" s="140"/>
      <c r="P27" s="140"/>
      <c r="Q27" s="140"/>
      <c r="R27" s="140"/>
      <c r="S27" s="140"/>
      <c r="T27" s="140"/>
      <c r="U27" s="140"/>
      <c r="V27" s="140"/>
      <c r="W27" s="140"/>
      <c r="X27" s="142"/>
      <c r="Y27" s="141"/>
      <c r="Z27" s="141"/>
      <c r="AA27" s="141"/>
      <c r="AB27" s="141"/>
      <c r="AC27" s="141"/>
      <c r="AD27" s="141"/>
      <c r="AE27" s="141"/>
      <c r="AF27" s="141"/>
      <c r="AG27" s="141"/>
      <c r="AH27" s="141"/>
      <c r="AI27" s="141"/>
      <c r="AJ27" s="141"/>
      <c r="AK27" s="141"/>
      <c r="AL27" s="141"/>
      <c r="AM27" s="141"/>
      <c r="AN27" s="141"/>
      <c r="AO27" s="141"/>
      <c r="AP27" s="141"/>
      <c r="AQ27" s="141"/>
      <c r="AR27" s="141"/>
      <c r="AS27" s="141"/>
      <c r="AT27" s="141"/>
      <c r="AU27" s="141"/>
      <c r="AV27" s="141"/>
      <c r="AW27" s="141"/>
      <c r="AX27" s="141"/>
      <c r="AY27" s="141"/>
      <c r="AZ27" s="141"/>
      <c r="BA27" s="141"/>
      <c r="BB27" s="141"/>
      <c r="BC27" s="141"/>
      <c r="BD27" s="141"/>
      <c r="BE27" s="141"/>
      <c r="BF27" s="141"/>
      <c r="BG27" s="141"/>
      <c r="BH27" s="141"/>
      <c r="BI27" s="141"/>
      <c r="BJ27" s="141"/>
      <c r="BK27" s="141"/>
      <c r="BL27" s="141"/>
      <c r="BM27" s="141"/>
      <c r="BN27" s="141"/>
      <c r="BO27" s="141"/>
      <c r="BP27" s="141"/>
    </row>
    <row r="28" spans="1:69" ht="17" x14ac:dyDescent="0.2">
      <c r="A28" s="140"/>
      <c r="B28" s="140"/>
      <c r="C28" s="140"/>
      <c r="D28" s="140"/>
      <c r="E28" s="140"/>
      <c r="F28" s="140"/>
      <c r="G28" s="140"/>
      <c r="H28" s="140"/>
      <c r="I28" s="140"/>
      <c r="J28" s="140"/>
      <c r="K28" s="140"/>
      <c r="L28" s="140"/>
      <c r="M28" s="140"/>
      <c r="N28" s="140"/>
      <c r="O28" s="140"/>
      <c r="P28" s="140"/>
      <c r="Q28" s="140"/>
      <c r="R28" s="140"/>
      <c r="S28" s="140"/>
      <c r="T28" s="140"/>
      <c r="U28" s="140"/>
      <c r="V28" s="140"/>
      <c r="W28" s="140"/>
      <c r="X28" s="140"/>
      <c r="Y28" s="140"/>
      <c r="Z28" s="140"/>
      <c r="AA28" s="140"/>
      <c r="AB28" s="140"/>
      <c r="AC28" s="140"/>
      <c r="AD28" s="140"/>
      <c r="AE28" s="140"/>
      <c r="AF28" s="140"/>
      <c r="AG28" s="140"/>
      <c r="AH28" s="140"/>
      <c r="AI28" s="140"/>
      <c r="AJ28" s="140"/>
      <c r="AK28" s="140"/>
      <c r="AL28" s="140"/>
      <c r="AM28" s="140"/>
      <c r="AN28" s="140"/>
      <c r="AO28" s="140"/>
      <c r="AP28" s="140"/>
      <c r="AQ28" s="140"/>
      <c r="AR28" s="140"/>
      <c r="AS28" s="140"/>
      <c r="AT28" s="140"/>
      <c r="AU28" s="140"/>
      <c r="AV28" s="140"/>
      <c r="AW28" s="140"/>
      <c r="AX28" s="140"/>
      <c r="AY28" s="140"/>
      <c r="AZ28" s="140"/>
      <c r="BA28" s="140"/>
      <c r="BB28" s="140"/>
      <c r="BC28" s="140"/>
      <c r="BD28" s="140"/>
      <c r="BE28" s="140"/>
      <c r="BF28" s="140"/>
      <c r="BG28" s="140"/>
      <c r="BH28" s="140"/>
      <c r="BI28" s="140"/>
      <c r="BJ28" s="140"/>
      <c r="BK28" s="140"/>
      <c r="BL28" s="140"/>
      <c r="BM28" s="140"/>
      <c r="BN28" s="140"/>
      <c r="BO28" s="140"/>
      <c r="BP28" s="140"/>
    </row>
    <row r="29" spans="1:69" ht="17" x14ac:dyDescent="0.2">
      <c r="A29" s="140"/>
      <c r="B29" s="140"/>
      <c r="C29" s="140"/>
      <c r="D29" s="140"/>
      <c r="E29" s="140"/>
      <c r="F29" s="140"/>
      <c r="G29" s="140"/>
      <c r="H29" s="140"/>
      <c r="I29" s="140"/>
      <c r="J29" s="140"/>
      <c r="K29" s="140"/>
      <c r="L29" s="140"/>
      <c r="M29" s="140"/>
      <c r="N29" s="140"/>
      <c r="O29" s="140"/>
      <c r="P29" s="140"/>
      <c r="Q29" s="140"/>
      <c r="R29" s="140"/>
      <c r="S29" s="140"/>
      <c r="T29" s="140"/>
      <c r="U29" s="140"/>
      <c r="V29" s="140"/>
      <c r="W29" s="140"/>
      <c r="X29" s="140"/>
      <c r="Y29" s="140"/>
      <c r="Z29" s="140"/>
      <c r="AA29" s="140"/>
      <c r="AB29" s="140"/>
      <c r="AC29" s="140"/>
      <c r="AD29" s="140"/>
      <c r="AE29" s="140"/>
      <c r="AF29" s="140"/>
      <c r="AG29" s="140"/>
      <c r="AH29" s="140"/>
      <c r="AI29" s="140"/>
      <c r="AJ29" s="140"/>
      <c r="AK29" s="140"/>
      <c r="AL29" s="140"/>
      <c r="AM29" s="140"/>
      <c r="AN29" s="140"/>
      <c r="AO29" s="140"/>
      <c r="AP29" s="140"/>
      <c r="AQ29" s="140"/>
      <c r="AR29" s="140"/>
      <c r="AS29" s="140"/>
      <c r="AT29" s="140"/>
      <c r="AU29" s="140"/>
      <c r="AV29" s="140"/>
      <c r="AW29" s="140"/>
      <c r="AX29" s="140"/>
      <c r="AY29" s="140"/>
      <c r="AZ29" s="140"/>
      <c r="BA29" s="140"/>
      <c r="BB29" s="140"/>
      <c r="BC29" s="140"/>
      <c r="BD29" s="140"/>
      <c r="BE29" s="140"/>
      <c r="BF29" s="140"/>
      <c r="BG29" s="140"/>
      <c r="BH29" s="140"/>
      <c r="BI29" s="140"/>
      <c r="BJ29" s="140"/>
      <c r="BK29" s="140"/>
      <c r="BL29" s="140"/>
      <c r="BM29" s="140"/>
      <c r="BN29" s="140"/>
      <c r="BO29" s="140"/>
      <c r="BP29" s="140"/>
    </row>
    <row r="30" spans="1:69" ht="17" x14ac:dyDescent="0.2">
      <c r="A30" s="140"/>
      <c r="B30" s="140"/>
      <c r="C30" s="140"/>
      <c r="D30" s="140"/>
      <c r="E30" s="140"/>
      <c r="F30" s="140"/>
      <c r="G30" s="140"/>
      <c r="H30" s="140"/>
      <c r="I30" s="140"/>
      <c r="J30" s="140"/>
      <c r="K30" s="140"/>
      <c r="L30" s="140"/>
      <c r="M30" s="140"/>
      <c r="N30" s="140"/>
      <c r="O30" s="140"/>
      <c r="P30" s="140"/>
      <c r="Q30" s="140"/>
      <c r="R30" s="140"/>
      <c r="S30" s="140"/>
      <c r="T30" s="140"/>
      <c r="U30" s="140"/>
      <c r="V30" s="140"/>
      <c r="W30" s="140"/>
      <c r="X30" s="140"/>
      <c r="Y30" s="140"/>
      <c r="Z30" s="140"/>
      <c r="AA30" s="140"/>
      <c r="AB30" s="140"/>
      <c r="AC30" s="140"/>
      <c r="AD30" s="140"/>
      <c r="AE30" s="140"/>
      <c r="AF30" s="140"/>
      <c r="AG30" s="140"/>
      <c r="AH30" s="140"/>
      <c r="AI30" s="140"/>
      <c r="AJ30" s="140"/>
      <c r="AK30" s="140"/>
      <c r="AL30" s="140"/>
      <c r="AM30" s="140"/>
      <c r="AN30" s="140"/>
      <c r="AO30" s="140"/>
      <c r="AP30" s="140"/>
      <c r="AQ30" s="140"/>
      <c r="AR30" s="140"/>
      <c r="AS30" s="140"/>
      <c r="AT30" s="140"/>
      <c r="AU30" s="140"/>
      <c r="AV30" s="140"/>
      <c r="AW30" s="140"/>
      <c r="AX30" s="140"/>
      <c r="AY30" s="140"/>
      <c r="AZ30" s="140"/>
      <c r="BA30" s="140"/>
      <c r="BB30" s="140"/>
      <c r="BC30" s="140"/>
      <c r="BD30" s="140"/>
      <c r="BE30" s="140"/>
      <c r="BF30" s="140"/>
      <c r="BG30" s="140"/>
      <c r="BH30" s="140"/>
      <c r="BI30" s="140"/>
      <c r="BJ30" s="140"/>
      <c r="BK30" s="140"/>
      <c r="BL30" s="140"/>
      <c r="BM30" s="140"/>
      <c r="BN30" s="140"/>
      <c r="BO30" s="140"/>
      <c r="BP30" s="140"/>
    </row>
    <row r="31" spans="1:69" ht="17" x14ac:dyDescent="0.2">
      <c r="A31" s="140"/>
      <c r="B31" s="140"/>
      <c r="C31" s="140"/>
      <c r="D31" s="140"/>
      <c r="E31" s="140"/>
      <c r="F31" s="140"/>
      <c r="G31" s="140"/>
      <c r="H31" s="140"/>
      <c r="I31" s="140"/>
      <c r="J31" s="140"/>
      <c r="K31" s="140"/>
      <c r="L31" s="140"/>
      <c r="M31" s="140"/>
      <c r="N31" s="140"/>
      <c r="O31" s="140"/>
      <c r="P31" s="140"/>
      <c r="Q31" s="140"/>
      <c r="R31" s="140"/>
      <c r="S31" s="140"/>
      <c r="T31" s="140"/>
      <c r="U31" s="140"/>
      <c r="V31" s="140"/>
      <c r="W31" s="140"/>
      <c r="X31" s="140"/>
      <c r="Y31" s="140"/>
      <c r="Z31" s="140"/>
      <c r="AA31" s="140"/>
      <c r="AB31" s="140"/>
      <c r="AC31" s="140"/>
      <c r="AD31" s="140"/>
      <c r="AE31" s="140"/>
      <c r="AF31" s="140"/>
      <c r="AG31" s="140"/>
      <c r="AH31" s="140"/>
      <c r="AI31" s="140"/>
      <c r="AJ31" s="140"/>
      <c r="AK31" s="140"/>
      <c r="AL31" s="140"/>
      <c r="AM31" s="140"/>
      <c r="AN31" s="140"/>
      <c r="AO31" s="140"/>
      <c r="AP31" s="140"/>
      <c r="AQ31" s="140"/>
      <c r="AR31" s="140"/>
      <c r="AS31" s="140"/>
      <c r="AT31" s="140"/>
      <c r="AU31" s="140"/>
      <c r="AV31" s="140"/>
      <c r="AW31" s="140"/>
      <c r="AX31" s="140"/>
      <c r="AY31" s="140"/>
      <c r="AZ31" s="140"/>
      <c r="BA31" s="140"/>
      <c r="BB31" s="140"/>
      <c r="BC31" s="140"/>
      <c r="BD31" s="140"/>
      <c r="BE31" s="140"/>
      <c r="BF31" s="140"/>
      <c r="BG31" s="140"/>
      <c r="BH31" s="140"/>
      <c r="BI31" s="140"/>
      <c r="BJ31" s="140"/>
      <c r="BK31" s="140"/>
      <c r="BL31" s="140"/>
      <c r="BM31" s="140"/>
      <c r="BN31" s="140"/>
      <c r="BO31" s="140"/>
      <c r="BP31" s="140"/>
    </row>
    <row r="32" spans="1:69" ht="17" x14ac:dyDescent="0.2">
      <c r="A32" s="166" t="s">
        <v>442</v>
      </c>
      <c r="B32" s="166"/>
      <c r="C32" s="166"/>
      <c r="D32" s="166"/>
      <c r="E32" s="140"/>
      <c r="F32" s="166" t="s">
        <v>441</v>
      </c>
      <c r="G32" s="166"/>
      <c r="H32" s="166"/>
      <c r="I32" s="166"/>
      <c r="J32" s="166"/>
      <c r="K32" s="166"/>
      <c r="L32" s="166"/>
      <c r="M32" s="166"/>
      <c r="N32" s="140"/>
      <c r="O32" s="140"/>
      <c r="P32" s="140"/>
      <c r="Q32" s="140"/>
      <c r="R32" s="140"/>
      <c r="S32" s="140"/>
      <c r="T32" s="140"/>
      <c r="U32" s="140"/>
      <c r="V32" s="140"/>
      <c r="W32" s="140"/>
      <c r="X32" s="166" t="s">
        <v>89</v>
      </c>
      <c r="Y32" s="166"/>
      <c r="Z32" s="166"/>
      <c r="AA32" s="166"/>
      <c r="AB32" s="166"/>
      <c r="AC32" s="166"/>
      <c r="AD32" s="166"/>
      <c r="AE32" s="166"/>
      <c r="AF32" s="166"/>
      <c r="AG32" s="166"/>
      <c r="AH32" s="166"/>
      <c r="AI32" s="166"/>
      <c r="AJ32" s="166"/>
      <c r="AK32" s="166"/>
      <c r="AL32" s="166"/>
      <c r="AM32" s="166"/>
      <c r="AN32" s="166"/>
      <c r="AO32" s="166"/>
      <c r="AP32" s="166"/>
      <c r="AQ32" s="166"/>
      <c r="AR32" s="166"/>
      <c r="AS32" s="166"/>
      <c r="AT32" s="166"/>
      <c r="AU32" s="166"/>
      <c r="AV32" s="166"/>
      <c r="AW32" s="166"/>
      <c r="AX32" s="166"/>
      <c r="AY32" s="166"/>
      <c r="AZ32" s="166"/>
      <c r="BA32" s="166"/>
      <c r="BB32" s="166"/>
      <c r="BC32" s="166"/>
      <c r="BD32" s="166"/>
      <c r="BE32" s="166"/>
      <c r="BF32" s="166"/>
      <c r="BG32" s="166"/>
      <c r="BH32" s="166"/>
      <c r="BI32" s="166"/>
      <c r="BJ32" s="166"/>
      <c r="BK32" s="166"/>
      <c r="BL32" s="166"/>
      <c r="BM32" s="166"/>
      <c r="BN32" s="166"/>
      <c r="BO32" s="166"/>
      <c r="BP32" s="166"/>
    </row>
    <row r="33" spans="1:68" ht="17" x14ac:dyDescent="0.2">
      <c r="A33" s="140"/>
      <c r="B33" s="140"/>
      <c r="C33" s="140"/>
      <c r="D33" s="140"/>
      <c r="E33" s="140"/>
      <c r="F33" s="140"/>
      <c r="G33" s="140"/>
      <c r="H33" s="140"/>
      <c r="I33" s="140"/>
      <c r="J33" s="140"/>
      <c r="K33" s="140"/>
      <c r="L33" s="140"/>
      <c r="M33" s="140"/>
      <c r="N33" s="140"/>
      <c r="O33" s="140"/>
      <c r="P33" s="140"/>
      <c r="Q33" s="140"/>
      <c r="R33" s="140"/>
      <c r="S33" s="140"/>
      <c r="T33" s="140"/>
      <c r="U33" s="140"/>
      <c r="V33" s="140"/>
      <c r="W33" s="140"/>
      <c r="X33" s="140"/>
      <c r="Y33" s="140"/>
      <c r="Z33" s="140"/>
      <c r="AA33" s="140"/>
      <c r="AB33" s="140"/>
      <c r="AC33" s="140"/>
      <c r="AD33" s="140"/>
      <c r="AE33" s="140"/>
      <c r="AF33" s="140"/>
      <c r="AG33" s="140"/>
      <c r="AH33" s="140"/>
      <c r="AI33" s="140"/>
      <c r="AJ33" s="140"/>
      <c r="AK33" s="140"/>
      <c r="AL33" s="140"/>
      <c r="AM33" s="140"/>
      <c r="AN33" s="140"/>
      <c r="AO33" s="140"/>
      <c r="AP33" s="140"/>
      <c r="AQ33" s="140"/>
      <c r="AR33" s="140"/>
      <c r="AS33" s="140"/>
      <c r="AT33" s="140"/>
      <c r="AU33" s="140"/>
      <c r="AV33" s="140"/>
      <c r="AW33" s="140"/>
      <c r="AX33" s="140"/>
      <c r="AY33" s="140"/>
      <c r="AZ33" s="140"/>
      <c r="BA33" s="140"/>
      <c r="BB33" s="140"/>
      <c r="BC33" s="140"/>
      <c r="BD33" s="140"/>
      <c r="BE33" s="140"/>
      <c r="BF33" s="140"/>
      <c r="BG33" s="140"/>
      <c r="BH33" s="140"/>
      <c r="BI33" s="140"/>
      <c r="BJ33" s="140"/>
      <c r="BK33" s="140"/>
      <c r="BL33" s="140"/>
      <c r="BM33" s="140"/>
      <c r="BN33" s="140"/>
      <c r="BO33" s="140"/>
      <c r="BP33" s="140"/>
    </row>
    <row r="34" spans="1:68" ht="17" x14ac:dyDescent="0.2">
      <c r="A34" s="140"/>
      <c r="B34" s="140"/>
      <c r="C34" s="140"/>
      <c r="D34" s="140"/>
      <c r="E34" s="140"/>
      <c r="F34" s="140"/>
      <c r="G34" s="140"/>
      <c r="H34" s="140"/>
      <c r="I34" s="140"/>
      <c r="J34" s="140"/>
      <c r="K34" s="140"/>
      <c r="L34" s="140"/>
      <c r="M34" s="140"/>
      <c r="N34" s="140"/>
      <c r="O34" s="140"/>
      <c r="P34" s="140"/>
      <c r="Q34" s="140"/>
      <c r="R34" s="140"/>
      <c r="S34" s="140"/>
      <c r="T34" s="140"/>
      <c r="U34" s="140"/>
      <c r="V34" s="140"/>
      <c r="W34" s="140"/>
      <c r="X34" s="140"/>
      <c r="Y34" s="140"/>
      <c r="Z34" s="140"/>
      <c r="AA34" s="140"/>
      <c r="AB34" s="140"/>
      <c r="AC34" s="140"/>
      <c r="AD34" s="140"/>
      <c r="AE34" s="140"/>
      <c r="AF34" s="140"/>
      <c r="AG34" s="140"/>
      <c r="AH34" s="140"/>
      <c r="AI34" s="140"/>
      <c r="AJ34" s="140"/>
      <c r="AK34" s="140"/>
      <c r="AL34" s="140"/>
      <c r="AM34" s="140"/>
      <c r="AN34" s="140"/>
      <c r="AO34" s="140"/>
      <c r="AP34" s="140"/>
      <c r="AQ34" s="140"/>
      <c r="AR34" s="140"/>
      <c r="AS34" s="140"/>
      <c r="AT34" s="140"/>
      <c r="AU34" s="140"/>
      <c r="AV34" s="140"/>
      <c r="AW34" s="140"/>
      <c r="AX34" s="140"/>
      <c r="AY34" s="140"/>
      <c r="AZ34" s="140"/>
      <c r="BA34" s="140"/>
      <c r="BB34" s="140"/>
      <c r="BC34" s="140"/>
      <c r="BD34" s="140"/>
      <c r="BE34" s="140"/>
      <c r="BF34" s="140"/>
      <c r="BG34" s="140"/>
      <c r="BH34" s="140"/>
      <c r="BI34" s="140"/>
      <c r="BJ34" s="140"/>
      <c r="BK34" s="140"/>
      <c r="BL34" s="140"/>
      <c r="BM34" s="140"/>
      <c r="BN34" s="140"/>
      <c r="BO34" s="140"/>
      <c r="BP34" s="140"/>
    </row>
    <row r="114" spans="1:36" ht="17" x14ac:dyDescent="0.2">
      <c r="A114" s="140"/>
      <c r="B114" s="140"/>
      <c r="C114" s="140"/>
      <c r="D114" s="140"/>
      <c r="E114" s="140"/>
      <c r="F114" s="140"/>
      <c r="G114" s="140"/>
      <c r="H114" s="140"/>
      <c r="I114" s="140"/>
      <c r="J114" s="140"/>
      <c r="K114" s="140"/>
      <c r="L114" s="140"/>
      <c r="M114" s="140"/>
      <c r="N114" s="140"/>
      <c r="O114" s="140"/>
      <c r="P114" s="140"/>
      <c r="Q114" s="140"/>
      <c r="R114" s="140"/>
      <c r="S114" s="140"/>
      <c r="T114" s="140"/>
      <c r="U114" s="140"/>
      <c r="V114" s="140"/>
      <c r="W114" s="140"/>
      <c r="X114" s="140"/>
      <c r="Y114" s="140"/>
      <c r="Z114" s="140"/>
      <c r="AA114" s="140"/>
      <c r="AB114" s="140"/>
      <c r="AC114" s="140"/>
      <c r="AD114" s="140"/>
      <c r="AE114" s="140"/>
      <c r="AF114" s="140"/>
      <c r="AG114" s="140"/>
      <c r="AH114" s="140"/>
      <c r="AI114" s="140"/>
      <c r="AJ114" s="140"/>
    </row>
    <row r="115" spans="1:36" ht="17" x14ac:dyDescent="0.2">
      <c r="A115" s="140"/>
      <c r="B115" s="140"/>
      <c r="C115" s="140"/>
      <c r="D115" s="140"/>
      <c r="E115" s="140"/>
      <c r="F115" s="140"/>
      <c r="G115" s="140"/>
      <c r="H115" s="140"/>
      <c r="I115" s="140"/>
      <c r="J115" s="140"/>
      <c r="K115" s="140"/>
      <c r="L115" s="140"/>
      <c r="M115" s="140"/>
      <c r="N115" s="140"/>
      <c r="O115" s="140"/>
      <c r="P115" s="140"/>
      <c r="Q115" s="140"/>
      <c r="R115" s="140"/>
      <c r="S115" s="140"/>
      <c r="T115" s="140"/>
      <c r="U115" s="140"/>
      <c r="V115" s="140"/>
      <c r="W115" s="140"/>
      <c r="X115" s="140"/>
      <c r="Y115" s="140"/>
      <c r="Z115" s="140"/>
      <c r="AA115" s="140"/>
      <c r="AB115" s="140"/>
      <c r="AC115" s="140"/>
      <c r="AD115" s="140"/>
      <c r="AE115" s="140"/>
      <c r="AF115" s="140"/>
      <c r="AG115" s="140"/>
      <c r="AH115" s="140"/>
      <c r="AI115" s="140"/>
      <c r="AJ115" s="140"/>
    </row>
    <row r="116" spans="1:36" ht="17" x14ac:dyDescent="0.2">
      <c r="A116" s="140"/>
      <c r="B116" s="140"/>
      <c r="C116" s="140"/>
      <c r="D116" s="140"/>
      <c r="E116" s="140"/>
      <c r="F116" s="140"/>
      <c r="G116" s="140"/>
      <c r="H116" s="140"/>
      <c r="I116" s="140"/>
      <c r="J116" s="140"/>
      <c r="K116" s="140"/>
      <c r="L116" s="140"/>
      <c r="M116" s="140"/>
      <c r="N116" s="140"/>
      <c r="O116" s="140"/>
      <c r="P116" s="140"/>
      <c r="Q116" s="140"/>
      <c r="R116" s="140"/>
      <c r="S116" s="140"/>
      <c r="T116" s="140"/>
      <c r="U116" s="140"/>
      <c r="V116" s="140"/>
      <c r="W116" s="140"/>
      <c r="X116" s="140"/>
      <c r="Y116" s="140"/>
      <c r="Z116" s="140"/>
      <c r="AA116" s="140"/>
      <c r="AB116" s="140"/>
      <c r="AC116" s="140"/>
      <c r="AD116" s="140"/>
      <c r="AE116" s="140"/>
      <c r="AF116" s="140"/>
      <c r="AG116" s="140"/>
      <c r="AH116" s="140"/>
      <c r="AI116" s="140"/>
      <c r="AJ116" s="140"/>
    </row>
    <row r="117" spans="1:36" ht="17" x14ac:dyDescent="0.2">
      <c r="A117" s="140"/>
      <c r="B117" s="140"/>
      <c r="C117" s="140"/>
      <c r="D117" s="140"/>
      <c r="E117" s="140"/>
      <c r="F117" s="140"/>
      <c r="G117" s="140"/>
      <c r="H117" s="140"/>
      <c r="I117" s="140"/>
      <c r="J117" s="140"/>
      <c r="K117" s="140"/>
      <c r="L117" s="140"/>
      <c r="M117" s="140"/>
      <c r="N117" s="140"/>
      <c r="O117" s="140"/>
      <c r="P117" s="140"/>
      <c r="Q117" s="140"/>
      <c r="R117" s="140"/>
      <c r="S117" s="140"/>
      <c r="T117" s="140"/>
      <c r="U117" s="140"/>
      <c r="V117" s="140"/>
      <c r="W117" s="140"/>
      <c r="X117" s="140"/>
      <c r="Y117" s="140"/>
      <c r="Z117" s="140"/>
      <c r="AA117" s="140"/>
      <c r="AB117" s="140"/>
      <c r="AC117" s="140"/>
      <c r="AD117" s="140"/>
      <c r="AE117" s="140"/>
      <c r="AF117" s="140"/>
      <c r="AG117" s="140"/>
      <c r="AH117" s="140"/>
      <c r="AI117" s="140"/>
      <c r="AJ117" s="140"/>
    </row>
    <row r="118" spans="1:36" ht="17" x14ac:dyDescent="0.2">
      <c r="A118" s="140"/>
      <c r="B118" s="140"/>
      <c r="C118" s="140"/>
      <c r="D118" s="140"/>
      <c r="E118" s="140"/>
      <c r="F118" s="140"/>
      <c r="G118" s="140"/>
      <c r="H118" s="140"/>
      <c r="I118" s="140"/>
      <c r="J118" s="140"/>
      <c r="K118" s="140"/>
      <c r="L118" s="140"/>
      <c r="M118" s="140"/>
      <c r="N118" s="140"/>
      <c r="O118" s="140"/>
      <c r="P118" s="140"/>
      <c r="Q118" s="140"/>
      <c r="R118" s="140"/>
      <c r="S118" s="140"/>
      <c r="T118" s="140"/>
      <c r="U118" s="140"/>
      <c r="V118" s="140"/>
      <c r="W118" s="140"/>
      <c r="X118" s="140"/>
      <c r="Y118" s="140"/>
      <c r="Z118" s="140"/>
      <c r="AA118" s="140"/>
      <c r="AB118" s="140"/>
      <c r="AC118" s="140"/>
      <c r="AD118" s="140"/>
      <c r="AE118" s="140"/>
      <c r="AF118" s="140"/>
      <c r="AG118" s="140"/>
      <c r="AH118" s="140"/>
      <c r="AI118" s="140"/>
      <c r="AJ118" s="140"/>
    </row>
    <row r="119" spans="1:36" ht="17" x14ac:dyDescent="0.2">
      <c r="A119" s="140"/>
      <c r="B119" s="140"/>
      <c r="C119" s="140"/>
      <c r="D119" s="140"/>
      <c r="E119" s="140"/>
      <c r="F119" s="140"/>
      <c r="G119" s="140"/>
      <c r="H119" s="140"/>
      <c r="I119" s="140"/>
      <c r="J119" s="140"/>
      <c r="K119" s="140"/>
      <c r="L119" s="140"/>
      <c r="M119" s="140"/>
      <c r="N119" s="140"/>
      <c r="O119" s="140"/>
      <c r="P119" s="140"/>
      <c r="Q119" s="140"/>
      <c r="R119" s="140"/>
      <c r="S119" s="140"/>
      <c r="T119" s="140"/>
      <c r="U119" s="140"/>
      <c r="V119" s="140"/>
      <c r="W119" s="140"/>
      <c r="X119" s="140"/>
      <c r="Y119" s="140"/>
      <c r="Z119" s="140"/>
      <c r="AA119" s="140"/>
      <c r="AB119" s="140"/>
      <c r="AC119" s="140"/>
      <c r="AD119" s="140"/>
      <c r="AE119" s="140"/>
      <c r="AF119" s="140"/>
      <c r="AG119" s="140"/>
      <c r="AH119" s="140"/>
      <c r="AI119" s="140"/>
      <c r="AJ119" s="140"/>
    </row>
    <row r="120" spans="1:36" ht="17" x14ac:dyDescent="0.2">
      <c r="A120" s="140"/>
      <c r="B120" s="140"/>
      <c r="C120" s="140"/>
      <c r="D120" s="140"/>
      <c r="E120" s="140"/>
      <c r="F120" s="140"/>
      <c r="G120" s="140"/>
      <c r="H120" s="140"/>
      <c r="I120" s="140"/>
      <c r="J120" s="140"/>
      <c r="K120" s="140"/>
      <c r="L120" s="140"/>
      <c r="M120" s="140"/>
      <c r="N120" s="140"/>
      <c r="O120" s="140"/>
      <c r="P120" s="140"/>
      <c r="Q120" s="140"/>
      <c r="R120" s="140"/>
      <c r="S120" s="140"/>
      <c r="T120" s="140"/>
      <c r="U120" s="140"/>
      <c r="V120" s="140"/>
      <c r="W120" s="140"/>
      <c r="X120" s="140"/>
      <c r="Y120" s="140"/>
      <c r="Z120" s="140"/>
      <c r="AA120" s="140"/>
      <c r="AB120" s="140"/>
      <c r="AC120" s="140"/>
      <c r="AD120" s="140"/>
      <c r="AE120" s="140"/>
      <c r="AF120" s="140"/>
      <c r="AG120" s="140"/>
      <c r="AH120" s="140"/>
      <c r="AI120" s="140"/>
      <c r="AJ120" s="140"/>
    </row>
    <row r="121" spans="1:36" ht="17" x14ac:dyDescent="0.2">
      <c r="A121" s="140"/>
      <c r="B121" s="140"/>
      <c r="C121" s="140"/>
      <c r="D121" s="140"/>
      <c r="E121" s="140"/>
      <c r="F121" s="140"/>
      <c r="G121" s="140"/>
      <c r="H121" s="140"/>
      <c r="I121" s="140"/>
      <c r="J121" s="140"/>
      <c r="K121" s="140"/>
      <c r="L121" s="140"/>
      <c r="M121" s="140"/>
      <c r="N121" s="140"/>
      <c r="O121" s="140"/>
      <c r="P121" s="140"/>
      <c r="Q121" s="140"/>
      <c r="R121" s="140"/>
      <c r="S121" s="140"/>
      <c r="T121" s="140"/>
      <c r="U121" s="140"/>
      <c r="V121" s="140"/>
      <c r="W121" s="140"/>
      <c r="X121" s="140"/>
      <c r="Y121" s="140"/>
      <c r="Z121" s="140"/>
      <c r="AA121" s="140"/>
      <c r="AB121" s="140"/>
      <c r="AC121" s="140"/>
      <c r="AD121" s="140"/>
      <c r="AE121" s="140"/>
      <c r="AF121" s="140"/>
      <c r="AG121" s="140"/>
      <c r="AH121" s="140"/>
      <c r="AI121" s="140"/>
      <c r="AJ121" s="140"/>
    </row>
    <row r="122" spans="1:36" ht="17" x14ac:dyDescent="0.2">
      <c r="A122" s="140"/>
      <c r="B122" s="140"/>
      <c r="C122" s="140"/>
      <c r="D122" s="140"/>
      <c r="E122" s="140"/>
      <c r="F122" s="140"/>
      <c r="G122" s="140"/>
      <c r="H122" s="140"/>
      <c r="I122" s="140"/>
      <c r="J122" s="140"/>
      <c r="K122" s="140"/>
      <c r="L122" s="140"/>
      <c r="M122" s="140"/>
      <c r="N122" s="140"/>
      <c r="O122" s="140"/>
      <c r="P122" s="140"/>
      <c r="Q122" s="140"/>
      <c r="R122" s="140"/>
      <c r="S122" s="140"/>
      <c r="T122" s="140"/>
      <c r="U122" s="140"/>
      <c r="V122" s="140"/>
      <c r="W122" s="140"/>
      <c r="X122" s="140"/>
      <c r="Y122" s="140"/>
      <c r="Z122" s="140"/>
      <c r="AA122" s="140"/>
      <c r="AB122" s="140"/>
      <c r="AC122" s="140"/>
      <c r="AD122" s="140"/>
      <c r="AE122" s="140"/>
      <c r="AF122" s="140"/>
      <c r="AG122" s="140"/>
      <c r="AH122" s="140"/>
      <c r="AI122" s="140"/>
      <c r="AJ122" s="140"/>
    </row>
    <row r="123" spans="1:36" ht="17" x14ac:dyDescent="0.2">
      <c r="A123" s="140"/>
      <c r="B123" s="140"/>
      <c r="C123" s="140"/>
      <c r="D123" s="140"/>
      <c r="E123" s="140"/>
      <c r="F123" s="140"/>
      <c r="G123" s="140"/>
      <c r="H123" s="140"/>
      <c r="I123" s="140"/>
      <c r="J123" s="140"/>
      <c r="K123" s="140"/>
      <c r="L123" s="140"/>
      <c r="M123" s="140"/>
      <c r="N123" s="140"/>
      <c r="O123" s="140"/>
      <c r="P123" s="140"/>
      <c r="Q123" s="140"/>
      <c r="R123" s="140"/>
      <c r="S123" s="140"/>
      <c r="T123" s="140"/>
      <c r="U123" s="140"/>
      <c r="V123" s="140"/>
      <c r="W123" s="140"/>
      <c r="X123" s="140"/>
      <c r="Y123" s="140"/>
      <c r="Z123" s="140"/>
      <c r="AA123" s="140"/>
      <c r="AB123" s="140"/>
      <c r="AC123" s="140"/>
      <c r="AD123" s="140"/>
      <c r="AE123" s="140"/>
      <c r="AF123" s="140"/>
      <c r="AG123" s="140"/>
      <c r="AH123" s="140"/>
      <c r="AI123" s="140"/>
      <c r="AJ123" s="140"/>
    </row>
    <row r="124" spans="1:36" ht="17" x14ac:dyDescent="0.2">
      <c r="A124" s="140"/>
      <c r="B124" s="140"/>
      <c r="C124" s="140"/>
      <c r="D124" s="140"/>
      <c r="E124" s="140"/>
      <c r="F124" s="140"/>
      <c r="G124" s="140"/>
      <c r="H124" s="140"/>
      <c r="I124" s="140"/>
      <c r="J124" s="140"/>
      <c r="K124" s="140"/>
      <c r="L124" s="140"/>
      <c r="M124" s="140"/>
      <c r="N124" s="140"/>
      <c r="O124" s="140"/>
      <c r="P124" s="140"/>
      <c r="Q124" s="140"/>
      <c r="R124" s="140"/>
      <c r="S124" s="140"/>
      <c r="T124" s="140"/>
      <c r="U124" s="140"/>
      <c r="V124" s="140"/>
      <c r="W124" s="140"/>
      <c r="X124" s="140"/>
      <c r="Y124" s="140"/>
      <c r="Z124" s="140"/>
      <c r="AA124" s="140"/>
      <c r="AB124" s="140"/>
      <c r="AC124" s="140"/>
      <c r="AD124" s="140"/>
      <c r="AE124" s="140"/>
      <c r="AF124" s="140"/>
      <c r="AG124" s="140"/>
      <c r="AH124" s="140"/>
      <c r="AI124" s="140"/>
      <c r="AJ124" s="140"/>
    </row>
  </sheetData>
  <mergeCells count="33">
    <mergeCell ref="X23:BP23"/>
    <mergeCell ref="A25:D25"/>
    <mergeCell ref="F25:M25"/>
    <mergeCell ref="X25:BP25"/>
    <mergeCell ref="A32:D32"/>
    <mergeCell ref="F32:M32"/>
    <mergeCell ref="X32:BP32"/>
    <mergeCell ref="A21:E21"/>
    <mergeCell ref="B3:E3"/>
    <mergeCell ref="X24:BP24"/>
    <mergeCell ref="BP6:BP8"/>
    <mergeCell ref="A9:E9"/>
    <mergeCell ref="F9:AG9"/>
    <mergeCell ref="AH9:AJ9"/>
    <mergeCell ref="AK9:AM9"/>
    <mergeCell ref="AO9:AP9"/>
    <mergeCell ref="AQ9:AS9"/>
    <mergeCell ref="AT9:AV9"/>
    <mergeCell ref="AW9:AY9"/>
    <mergeCell ref="AZ9:BE9"/>
    <mergeCell ref="BF9:BH9"/>
    <mergeCell ref="BI9:BK9"/>
    <mergeCell ref="BL9:BM9"/>
    <mergeCell ref="A1:G1"/>
    <mergeCell ref="A2:G2"/>
    <mergeCell ref="A4:BP4"/>
    <mergeCell ref="A5:BP5"/>
    <mergeCell ref="A6:A8"/>
    <mergeCell ref="B6:B8"/>
    <mergeCell ref="C6:C8"/>
    <mergeCell ref="D6:D8"/>
    <mergeCell ref="BN6:BN8"/>
    <mergeCell ref="BO6:BO8"/>
  </mergeCells>
  <pageMargins left="0.7" right="0.7" top="0.75" bottom="0.75" header="0.3" footer="0.3"/>
  <pageSetup paperSize="9" scale="44" fitToHeight="0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110"/>
  <sheetViews>
    <sheetView workbookViewId="0">
      <pane xSplit="5" ySplit="9" topLeftCell="Z10" activePane="bottomRight" state="frozen"/>
      <selection activeCell="A6" sqref="A6"/>
      <selection pane="topRight" activeCell="F6" sqref="F6"/>
      <selection pane="bottomLeft" activeCell="A15" sqref="A15"/>
      <selection pane="bottomRight" activeCell="A5" sqref="A5:BN5"/>
    </sheetView>
  </sheetViews>
  <sheetFormatPr baseColWidth="10" defaultColWidth="9.1640625" defaultRowHeight="14" x14ac:dyDescent="0.15"/>
  <cols>
    <col min="1" max="1" width="3" style="65" customWidth="1"/>
    <col min="2" max="2" width="12.6640625" style="1" customWidth="1"/>
    <col min="3" max="3" width="20.33203125" style="1" customWidth="1"/>
    <col min="4" max="4" width="16.83203125" style="1" customWidth="1"/>
    <col min="5" max="5" width="10.6640625" style="1" bestFit="1" customWidth="1"/>
    <col min="6" max="7" width="4" style="1" customWidth="1"/>
    <col min="8" max="8" width="5.6640625" style="1" bestFit="1" customWidth="1"/>
    <col min="9" max="9" width="4.1640625" style="1" customWidth="1"/>
    <col min="10" max="11" width="5.6640625" style="1" bestFit="1" customWidth="1"/>
    <col min="12" max="63" width="3.6640625" style="1" customWidth="1"/>
    <col min="64" max="64" width="5" style="101" customWidth="1"/>
    <col min="65" max="65" width="5" style="1" customWidth="1"/>
    <col min="66" max="66" width="10.83203125" style="1" customWidth="1"/>
    <col min="67" max="67" width="10.1640625" style="1" bestFit="1" customWidth="1"/>
    <col min="68" max="16384" width="9.1640625" style="1"/>
  </cols>
  <sheetData>
    <row r="1" spans="1:68" x14ac:dyDescent="0.15">
      <c r="A1" s="155" t="s">
        <v>0</v>
      </c>
      <c r="B1" s="155"/>
      <c r="C1" s="155"/>
      <c r="D1" s="155"/>
      <c r="E1" s="155"/>
      <c r="F1" s="155"/>
      <c r="G1" s="155"/>
      <c r="BL1" s="1"/>
    </row>
    <row r="2" spans="1:68" x14ac:dyDescent="0.15">
      <c r="A2" s="156" t="s">
        <v>1</v>
      </c>
      <c r="B2" s="156"/>
      <c r="C2" s="156"/>
      <c r="D2" s="156"/>
      <c r="E2" s="156"/>
      <c r="F2" s="156"/>
      <c r="G2" s="156"/>
      <c r="BL2" s="1"/>
    </row>
    <row r="3" spans="1:68" ht="15" customHeight="1" x14ac:dyDescent="0.15">
      <c r="A3" s="66"/>
      <c r="B3" s="165"/>
      <c r="C3" s="165"/>
      <c r="D3" s="165"/>
      <c r="E3" s="165"/>
      <c r="F3" s="66"/>
      <c r="G3" s="66"/>
      <c r="BL3" s="1"/>
    </row>
    <row r="4" spans="1:68" s="138" customFormat="1" ht="15" customHeight="1" x14ac:dyDescent="0.15">
      <c r="A4" s="157" t="s">
        <v>531</v>
      </c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7"/>
      <c r="U4" s="157"/>
      <c r="V4" s="157"/>
      <c r="W4" s="157"/>
      <c r="X4" s="157"/>
      <c r="Y4" s="157"/>
      <c r="Z4" s="157"/>
      <c r="AA4" s="157"/>
      <c r="AB4" s="157"/>
      <c r="AC4" s="157"/>
      <c r="AD4" s="157"/>
      <c r="AE4" s="157"/>
      <c r="AF4" s="157"/>
      <c r="AG4" s="157"/>
      <c r="AH4" s="157"/>
      <c r="AI4" s="157"/>
      <c r="AJ4" s="157"/>
      <c r="AK4" s="157"/>
      <c r="AL4" s="157"/>
      <c r="AM4" s="157"/>
      <c r="AN4" s="157"/>
      <c r="AO4" s="157"/>
      <c r="AP4" s="157"/>
      <c r="AQ4" s="157"/>
      <c r="AR4" s="157"/>
      <c r="AS4" s="157"/>
      <c r="AT4" s="157"/>
      <c r="AU4" s="157"/>
      <c r="AV4" s="157"/>
      <c r="AW4" s="157"/>
      <c r="AX4" s="157"/>
      <c r="AY4" s="157"/>
      <c r="AZ4" s="157"/>
      <c r="BA4" s="157"/>
      <c r="BB4" s="157"/>
      <c r="BC4" s="157"/>
      <c r="BD4" s="157"/>
      <c r="BE4" s="157"/>
      <c r="BF4" s="157"/>
      <c r="BG4" s="157"/>
      <c r="BH4" s="157"/>
      <c r="BI4" s="157"/>
      <c r="BJ4" s="157"/>
      <c r="BK4" s="157"/>
      <c r="BL4" s="157"/>
      <c r="BM4" s="157"/>
      <c r="BN4" s="157"/>
      <c r="BO4" s="157"/>
      <c r="BP4" s="157"/>
    </row>
    <row r="5" spans="1:68" s="138" customFormat="1" ht="10.25" customHeight="1" x14ac:dyDescent="0.15">
      <c r="A5" s="158" t="s">
        <v>2</v>
      </c>
      <c r="B5" s="158"/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58"/>
      <c r="U5" s="158"/>
      <c r="V5" s="158"/>
      <c r="W5" s="158"/>
      <c r="X5" s="158"/>
      <c r="Y5" s="158"/>
      <c r="Z5" s="158"/>
      <c r="AA5" s="158"/>
      <c r="AB5" s="158"/>
      <c r="AC5" s="158"/>
      <c r="AD5" s="158"/>
      <c r="AE5" s="158"/>
      <c r="AF5" s="158"/>
      <c r="AG5" s="158"/>
      <c r="AH5" s="158"/>
      <c r="AI5" s="158"/>
      <c r="AJ5" s="158"/>
      <c r="AK5" s="158"/>
      <c r="AL5" s="158"/>
      <c r="AM5" s="158"/>
      <c r="AN5" s="158"/>
      <c r="AO5" s="158"/>
      <c r="AP5" s="158"/>
      <c r="AQ5" s="158"/>
      <c r="AR5" s="158"/>
      <c r="AS5" s="158"/>
      <c r="AT5" s="158"/>
      <c r="AU5" s="158"/>
      <c r="AV5" s="158"/>
      <c r="AW5" s="158"/>
      <c r="AX5" s="158"/>
      <c r="AY5" s="158"/>
      <c r="AZ5" s="158"/>
      <c r="BA5" s="158"/>
      <c r="BB5" s="158"/>
      <c r="BC5" s="158"/>
      <c r="BD5" s="158"/>
      <c r="BE5" s="158"/>
      <c r="BF5" s="158"/>
      <c r="BG5" s="158"/>
      <c r="BH5" s="158"/>
      <c r="BI5" s="158"/>
      <c r="BJ5" s="158"/>
      <c r="BK5" s="158"/>
      <c r="BL5" s="158"/>
      <c r="BM5" s="158"/>
      <c r="BN5" s="158"/>
      <c r="BO5" s="139"/>
      <c r="BP5" s="139"/>
    </row>
    <row r="6" spans="1:68" ht="154.5" customHeight="1" x14ac:dyDescent="0.15">
      <c r="A6" s="181" t="s">
        <v>3</v>
      </c>
      <c r="B6" s="181" t="s">
        <v>4</v>
      </c>
      <c r="C6" s="181" t="s">
        <v>5</v>
      </c>
      <c r="D6" s="181" t="s">
        <v>6</v>
      </c>
      <c r="E6" s="3" t="s">
        <v>7</v>
      </c>
      <c r="F6" s="136" t="s">
        <v>461</v>
      </c>
      <c r="G6" s="136" t="s">
        <v>488</v>
      </c>
      <c r="H6" s="136" t="s">
        <v>487</v>
      </c>
      <c r="I6" s="137" t="s">
        <v>12</v>
      </c>
      <c r="J6" s="136" t="s">
        <v>486</v>
      </c>
      <c r="K6" s="136" t="s">
        <v>485</v>
      </c>
      <c r="L6" s="136" t="s">
        <v>484</v>
      </c>
      <c r="M6" s="136" t="s">
        <v>483</v>
      </c>
      <c r="N6" s="136" t="s">
        <v>482</v>
      </c>
      <c r="O6" s="136" t="s">
        <v>11</v>
      </c>
      <c r="P6" s="136" t="s">
        <v>481</v>
      </c>
      <c r="Q6" s="136" t="s">
        <v>8</v>
      </c>
      <c r="R6" s="136" t="s">
        <v>9</v>
      </c>
      <c r="S6" s="136" t="s">
        <v>220</v>
      </c>
      <c r="T6" s="136" t="s">
        <v>10</v>
      </c>
      <c r="U6" s="136" t="s">
        <v>32</v>
      </c>
      <c r="V6" s="136" t="s">
        <v>33</v>
      </c>
      <c r="W6" s="136" t="s">
        <v>34</v>
      </c>
      <c r="X6" s="136" t="s">
        <v>30</v>
      </c>
      <c r="Y6" s="136" t="s">
        <v>20</v>
      </c>
      <c r="Z6" s="136" t="s">
        <v>21</v>
      </c>
      <c r="AA6" s="136" t="s">
        <v>27</v>
      </c>
      <c r="AB6" s="136" t="s">
        <v>19</v>
      </c>
      <c r="AC6" s="136" t="s">
        <v>23</v>
      </c>
      <c r="AD6" s="136" t="s">
        <v>17</v>
      </c>
      <c r="AE6" s="136" t="s">
        <v>14</v>
      </c>
      <c r="AF6" s="136" t="s">
        <v>480</v>
      </c>
      <c r="AG6" s="136" t="s">
        <v>479</v>
      </c>
      <c r="AH6" s="136" t="s">
        <v>478</v>
      </c>
      <c r="AI6" s="136" t="s">
        <v>477</v>
      </c>
      <c r="AJ6" s="136" t="s">
        <v>476</v>
      </c>
      <c r="AK6" s="136" t="s">
        <v>475</v>
      </c>
      <c r="AL6" s="136" t="s">
        <v>474</v>
      </c>
      <c r="AM6" s="136" t="s">
        <v>473</v>
      </c>
      <c r="AN6" s="136" t="s">
        <v>15</v>
      </c>
      <c r="AO6" s="136" t="s">
        <v>472</v>
      </c>
      <c r="AP6" s="136" t="s">
        <v>228</v>
      </c>
      <c r="AQ6" s="136" t="s">
        <v>226</v>
      </c>
      <c r="AR6" s="136" t="s">
        <v>471</v>
      </c>
      <c r="AS6" s="136" t="s">
        <v>470</v>
      </c>
      <c r="AT6" s="136" t="s">
        <v>18</v>
      </c>
      <c r="AU6" s="136" t="s">
        <v>469</v>
      </c>
      <c r="AV6" s="136" t="s">
        <v>468</v>
      </c>
      <c r="AW6" s="136" t="s">
        <v>284</v>
      </c>
      <c r="AX6" s="136" t="s">
        <v>28</v>
      </c>
      <c r="AY6" s="136" t="s">
        <v>22</v>
      </c>
      <c r="AZ6" s="136" t="s">
        <v>467</v>
      </c>
      <c r="BA6" s="136" t="s">
        <v>31</v>
      </c>
      <c r="BB6" s="136" t="s">
        <v>29</v>
      </c>
      <c r="BC6" s="136" t="s">
        <v>26</v>
      </c>
      <c r="BD6" s="136" t="s">
        <v>16</v>
      </c>
      <c r="BE6" s="136" t="s">
        <v>285</v>
      </c>
      <c r="BF6" s="27" t="s">
        <v>25</v>
      </c>
      <c r="BG6" s="27" t="s">
        <v>466</v>
      </c>
      <c r="BH6" s="27" t="s">
        <v>465</v>
      </c>
      <c r="BI6" s="27" t="s">
        <v>464</v>
      </c>
      <c r="BJ6" s="27" t="s">
        <v>276</v>
      </c>
      <c r="BK6" s="27" t="s">
        <v>24</v>
      </c>
      <c r="BL6" s="180" t="s">
        <v>35</v>
      </c>
      <c r="BM6" s="177" t="s">
        <v>36</v>
      </c>
      <c r="BN6" s="180" t="s">
        <v>463</v>
      </c>
      <c r="BO6" s="28"/>
      <c r="BP6" s="28"/>
    </row>
    <row r="7" spans="1:68" ht="24.75" customHeight="1" x14ac:dyDescent="0.15">
      <c r="A7" s="181"/>
      <c r="B7" s="181"/>
      <c r="C7" s="181"/>
      <c r="D7" s="181"/>
      <c r="E7" s="3" t="s">
        <v>37</v>
      </c>
      <c r="F7" s="35">
        <v>3</v>
      </c>
      <c r="G7" s="35">
        <v>3</v>
      </c>
      <c r="H7" s="35">
        <v>3</v>
      </c>
      <c r="I7" s="35">
        <v>3</v>
      </c>
      <c r="J7" s="35">
        <v>2</v>
      </c>
      <c r="K7" s="35">
        <v>3</v>
      </c>
      <c r="L7" s="35">
        <v>2</v>
      </c>
      <c r="M7" s="35">
        <v>3</v>
      </c>
      <c r="N7" s="35">
        <v>2</v>
      </c>
      <c r="O7" s="35">
        <v>3</v>
      </c>
      <c r="P7" s="35">
        <v>2</v>
      </c>
      <c r="Q7" s="35">
        <v>3</v>
      </c>
      <c r="R7" s="35">
        <v>3</v>
      </c>
      <c r="S7" s="35">
        <v>3</v>
      </c>
      <c r="T7" s="35">
        <v>3</v>
      </c>
      <c r="U7" s="35">
        <v>3</v>
      </c>
      <c r="V7" s="35">
        <v>3</v>
      </c>
      <c r="W7" s="35">
        <v>3</v>
      </c>
      <c r="X7" s="35">
        <v>3</v>
      </c>
      <c r="Y7" s="35">
        <v>3</v>
      </c>
      <c r="Z7" s="35">
        <v>3</v>
      </c>
      <c r="AA7" s="35">
        <v>3</v>
      </c>
      <c r="AB7" s="35">
        <v>3</v>
      </c>
      <c r="AC7" s="35">
        <v>3</v>
      </c>
      <c r="AD7" s="35">
        <v>3</v>
      </c>
      <c r="AE7" s="35">
        <v>3</v>
      </c>
      <c r="AF7" s="35">
        <v>3</v>
      </c>
      <c r="AG7" s="35">
        <v>2</v>
      </c>
      <c r="AH7" s="35">
        <v>2</v>
      </c>
      <c r="AI7" s="35">
        <v>2</v>
      </c>
      <c r="AJ7" s="35">
        <v>2</v>
      </c>
      <c r="AK7" s="35">
        <v>2</v>
      </c>
      <c r="AL7" s="35">
        <v>2</v>
      </c>
      <c r="AM7" s="35">
        <v>2</v>
      </c>
      <c r="AN7" s="35">
        <v>2</v>
      </c>
      <c r="AO7" s="35">
        <v>2</v>
      </c>
      <c r="AP7" s="35">
        <v>2</v>
      </c>
      <c r="AQ7" s="35">
        <v>2</v>
      </c>
      <c r="AR7" s="35">
        <v>2</v>
      </c>
      <c r="AS7" s="35">
        <v>2</v>
      </c>
      <c r="AT7" s="35">
        <v>2</v>
      </c>
      <c r="AU7" s="35">
        <v>2</v>
      </c>
      <c r="AV7" s="35">
        <v>2</v>
      </c>
      <c r="AW7" s="35">
        <v>2</v>
      </c>
      <c r="AX7" s="35">
        <v>3</v>
      </c>
      <c r="AY7" s="35">
        <v>2</v>
      </c>
      <c r="AZ7" s="35">
        <v>2</v>
      </c>
      <c r="BA7" s="35">
        <v>3</v>
      </c>
      <c r="BB7" s="35">
        <v>3</v>
      </c>
      <c r="BC7" s="35">
        <v>2</v>
      </c>
      <c r="BD7" s="35">
        <v>2</v>
      </c>
      <c r="BE7" s="35">
        <v>2</v>
      </c>
      <c r="BF7" s="35">
        <v>2</v>
      </c>
      <c r="BG7" s="35">
        <v>2</v>
      </c>
      <c r="BH7" s="35">
        <v>2</v>
      </c>
      <c r="BI7" s="35">
        <v>2</v>
      </c>
      <c r="BJ7" s="35">
        <v>2</v>
      </c>
      <c r="BK7" s="35">
        <v>2</v>
      </c>
      <c r="BL7" s="180"/>
      <c r="BM7" s="178"/>
      <c r="BN7" s="180"/>
    </row>
    <row r="8" spans="1:68" ht="30" customHeight="1" x14ac:dyDescent="0.15">
      <c r="A8" s="181"/>
      <c r="B8" s="181"/>
      <c r="C8" s="181"/>
      <c r="D8" s="181"/>
      <c r="E8" s="3" t="s">
        <v>462</v>
      </c>
      <c r="F8" s="129"/>
      <c r="G8" s="129" t="s">
        <v>461</v>
      </c>
      <c r="H8" s="129"/>
      <c r="I8" s="129" t="s">
        <v>460</v>
      </c>
      <c r="J8" s="129"/>
      <c r="K8" s="129" t="s">
        <v>459</v>
      </c>
      <c r="L8" s="129"/>
      <c r="M8" s="129"/>
      <c r="N8" s="129"/>
      <c r="O8" s="129" t="s">
        <v>458</v>
      </c>
      <c r="P8" s="129"/>
      <c r="Q8" s="129"/>
      <c r="R8" s="129"/>
      <c r="S8" s="129"/>
      <c r="T8" s="129"/>
      <c r="U8" s="129" t="s">
        <v>457</v>
      </c>
      <c r="V8" s="129"/>
      <c r="W8" s="129"/>
      <c r="X8" s="129"/>
      <c r="Y8" s="129"/>
      <c r="Z8" s="129"/>
      <c r="AA8" s="129" t="s">
        <v>21</v>
      </c>
      <c r="AB8" s="129"/>
      <c r="AC8" s="129"/>
      <c r="AD8" s="129"/>
      <c r="AE8" s="129"/>
      <c r="AF8" s="129"/>
      <c r="AG8" s="135"/>
      <c r="AH8" s="135"/>
      <c r="AI8" s="135"/>
      <c r="AJ8" s="134"/>
      <c r="AK8" s="134"/>
      <c r="AL8" s="134"/>
      <c r="AM8" s="133"/>
      <c r="AN8" s="133"/>
      <c r="AO8" s="133" t="s">
        <v>8</v>
      </c>
      <c r="AP8" s="132"/>
      <c r="AQ8" s="132"/>
      <c r="AR8" s="131"/>
      <c r="AS8" s="131"/>
      <c r="AT8" s="131"/>
      <c r="AU8" s="130"/>
      <c r="AV8" s="130"/>
      <c r="AW8" s="130"/>
      <c r="AX8" s="129"/>
      <c r="AY8" s="129" t="s">
        <v>20</v>
      </c>
      <c r="AZ8" s="129" t="s">
        <v>27</v>
      </c>
      <c r="BA8" s="129" t="s">
        <v>19</v>
      </c>
      <c r="BB8" s="129"/>
      <c r="BC8" s="129"/>
      <c r="BD8" s="129"/>
      <c r="BE8" s="129"/>
      <c r="BF8" s="129"/>
      <c r="BG8" s="129"/>
      <c r="BH8" s="129"/>
      <c r="BI8" s="129"/>
      <c r="BJ8" s="129"/>
      <c r="BK8" s="128"/>
      <c r="BL8" s="180"/>
      <c r="BM8" s="179"/>
      <c r="BN8" s="180"/>
    </row>
    <row r="9" spans="1:68" s="124" customFormat="1" ht="18.75" customHeight="1" x14ac:dyDescent="0.15">
      <c r="A9" s="185" t="s">
        <v>456</v>
      </c>
      <c r="B9" s="185"/>
      <c r="C9" s="185"/>
      <c r="D9" s="185"/>
      <c r="E9" s="185"/>
      <c r="F9" s="182" t="s">
        <v>455</v>
      </c>
      <c r="G9" s="183"/>
      <c r="H9" s="183"/>
      <c r="I9" s="183"/>
      <c r="J9" s="183"/>
      <c r="K9" s="183"/>
      <c r="L9" s="183"/>
      <c r="M9" s="183"/>
      <c r="N9" s="183"/>
      <c r="O9" s="183"/>
      <c r="P9" s="183"/>
      <c r="Q9" s="183"/>
      <c r="R9" s="183"/>
      <c r="S9" s="183"/>
      <c r="T9" s="183"/>
      <c r="U9" s="183"/>
      <c r="V9" s="183"/>
      <c r="W9" s="183"/>
      <c r="X9" s="183"/>
      <c r="Y9" s="183"/>
      <c r="Z9" s="183"/>
      <c r="AA9" s="183"/>
      <c r="AB9" s="183"/>
      <c r="AC9" s="183"/>
      <c r="AD9" s="183"/>
      <c r="AE9" s="184"/>
      <c r="AF9" s="127"/>
      <c r="AG9" s="186" t="s">
        <v>454</v>
      </c>
      <c r="AH9" s="187"/>
      <c r="AI9" s="188"/>
      <c r="AJ9" s="189" t="s">
        <v>454</v>
      </c>
      <c r="AK9" s="190"/>
      <c r="AL9" s="191"/>
      <c r="AM9" s="192" t="s">
        <v>454</v>
      </c>
      <c r="AN9" s="193"/>
      <c r="AO9" s="194"/>
      <c r="AP9" s="195" t="s">
        <v>454</v>
      </c>
      <c r="AQ9" s="196"/>
      <c r="AR9" s="202" t="s">
        <v>454</v>
      </c>
      <c r="AS9" s="203"/>
      <c r="AT9" s="204"/>
      <c r="AU9" s="205" t="s">
        <v>454</v>
      </c>
      <c r="AV9" s="206"/>
      <c r="AW9" s="207"/>
      <c r="AX9" s="182" t="s">
        <v>455</v>
      </c>
      <c r="AY9" s="183"/>
      <c r="AZ9" s="183"/>
      <c r="BA9" s="183"/>
      <c r="BB9" s="184"/>
      <c r="BC9" s="182" t="s">
        <v>454</v>
      </c>
      <c r="BD9" s="183"/>
      <c r="BE9" s="184"/>
      <c r="BF9" s="182" t="s">
        <v>454</v>
      </c>
      <c r="BG9" s="183"/>
      <c r="BH9" s="184"/>
      <c r="BI9" s="182" t="s">
        <v>454</v>
      </c>
      <c r="BJ9" s="183"/>
      <c r="BK9" s="184"/>
      <c r="BL9" s="125"/>
      <c r="BM9" s="126"/>
      <c r="BN9" s="125"/>
    </row>
    <row r="10" spans="1:68" ht="16" x14ac:dyDescent="0.2">
      <c r="A10" s="123">
        <v>1</v>
      </c>
      <c r="B10" s="122">
        <v>33436</v>
      </c>
      <c r="C10" s="121" t="s">
        <v>453</v>
      </c>
      <c r="D10" s="121" t="s">
        <v>39</v>
      </c>
      <c r="E10" s="35" t="s">
        <v>443</v>
      </c>
      <c r="F10" s="114">
        <v>7.3</v>
      </c>
      <c r="G10" s="114"/>
      <c r="H10" s="114">
        <v>7.3</v>
      </c>
      <c r="I10" s="114"/>
      <c r="J10" s="114">
        <v>7</v>
      </c>
      <c r="K10" s="114">
        <v>7</v>
      </c>
      <c r="L10" s="114">
        <v>6.4</v>
      </c>
      <c r="M10" s="114"/>
      <c r="N10" s="114">
        <v>7.3</v>
      </c>
      <c r="O10" s="114">
        <v>8.9</v>
      </c>
      <c r="P10" s="114">
        <v>7.8</v>
      </c>
      <c r="Q10" s="114">
        <v>6.6</v>
      </c>
      <c r="R10" s="114"/>
      <c r="S10" s="114"/>
      <c r="T10" s="114"/>
      <c r="U10" s="114"/>
      <c r="V10" s="114"/>
      <c r="W10" s="114">
        <v>7.2</v>
      </c>
      <c r="X10" s="114">
        <v>7.1</v>
      </c>
      <c r="Y10" s="114">
        <v>6.1</v>
      </c>
      <c r="Z10" s="114">
        <v>7.1</v>
      </c>
      <c r="AA10" s="114">
        <v>7.2</v>
      </c>
      <c r="AB10" s="114">
        <v>6.7</v>
      </c>
      <c r="AC10" s="114">
        <v>6.8</v>
      </c>
      <c r="AD10" s="114"/>
      <c r="AE10" s="114"/>
      <c r="AF10" s="114"/>
      <c r="AG10" s="120"/>
      <c r="AH10" s="120"/>
      <c r="AI10" s="120"/>
      <c r="AJ10" s="119"/>
      <c r="AK10" s="119"/>
      <c r="AL10" s="119"/>
      <c r="AM10" s="118"/>
      <c r="AN10" s="118"/>
      <c r="AO10" s="118"/>
      <c r="AP10" s="117"/>
      <c r="AQ10" s="117"/>
      <c r="AR10" s="116">
        <v>8.8000000000000007</v>
      </c>
      <c r="AS10" s="116"/>
      <c r="AT10" s="116"/>
      <c r="AU10" s="115"/>
      <c r="AV10" s="115"/>
      <c r="AW10" s="115">
        <v>5</v>
      </c>
      <c r="AX10" s="114"/>
      <c r="AY10" s="114"/>
      <c r="AZ10" s="114"/>
      <c r="BA10" s="114"/>
      <c r="BB10" s="114"/>
      <c r="BC10" s="114"/>
      <c r="BD10" s="114"/>
      <c r="BE10" s="114"/>
      <c r="BF10" s="114"/>
      <c r="BG10" s="114"/>
      <c r="BH10" s="114"/>
      <c r="BI10" s="114"/>
      <c r="BJ10" s="114"/>
      <c r="BK10" s="114"/>
      <c r="BL10" s="113">
        <f t="shared" ref="BL10:BL21" si="0">COUNTIF(F10:BK10,"&gt;=4,5")</f>
        <v>0</v>
      </c>
      <c r="BM10" s="111">
        <f t="shared" ref="BM10:BM21" si="1">SUMIF(F10:BK10,"&gt;=4,5",$F$7:$BK$7)</f>
        <v>0</v>
      </c>
      <c r="BN10" s="111">
        <f t="shared" ref="BN10:BN22" si="2">BM10*80000</f>
        <v>0</v>
      </c>
    </row>
    <row r="11" spans="1:68" ht="16" x14ac:dyDescent="0.2">
      <c r="A11" s="123">
        <v>2</v>
      </c>
      <c r="B11" s="122">
        <v>35051</v>
      </c>
      <c r="C11" s="121" t="s">
        <v>452</v>
      </c>
      <c r="D11" s="121" t="s">
        <v>42</v>
      </c>
      <c r="E11" s="35" t="s">
        <v>443</v>
      </c>
      <c r="F11" s="114">
        <v>7</v>
      </c>
      <c r="G11" s="114"/>
      <c r="H11" s="114">
        <v>7.8</v>
      </c>
      <c r="I11" s="114"/>
      <c r="J11" s="114">
        <v>6.8</v>
      </c>
      <c r="K11" s="114">
        <v>6.8</v>
      </c>
      <c r="L11" s="114">
        <v>7.4</v>
      </c>
      <c r="M11" s="114">
        <v>5.4</v>
      </c>
      <c r="N11" s="114">
        <v>6.3</v>
      </c>
      <c r="O11" s="114"/>
      <c r="P11" s="114">
        <v>8</v>
      </c>
      <c r="Q11" s="114"/>
      <c r="R11" s="114"/>
      <c r="S11" s="114"/>
      <c r="T11" s="114"/>
      <c r="U11" s="114"/>
      <c r="V11" s="114"/>
      <c r="W11" s="114">
        <v>5.7</v>
      </c>
      <c r="X11" s="114"/>
      <c r="Y11" s="114">
        <v>8.4</v>
      </c>
      <c r="Z11" s="114">
        <v>7.2</v>
      </c>
      <c r="AA11" s="114">
        <v>7.6</v>
      </c>
      <c r="AB11" s="114">
        <v>7.8</v>
      </c>
      <c r="AC11" s="114"/>
      <c r="AD11" s="114"/>
      <c r="AE11" s="114"/>
      <c r="AF11" s="114"/>
      <c r="AG11" s="120"/>
      <c r="AH11" s="120"/>
      <c r="AI11" s="120"/>
      <c r="AJ11" s="119"/>
      <c r="AK11" s="119"/>
      <c r="AL11" s="119"/>
      <c r="AM11" s="118"/>
      <c r="AN11" s="118"/>
      <c r="AO11" s="118"/>
      <c r="AP11" s="117"/>
      <c r="AQ11" s="117"/>
      <c r="AR11" s="116">
        <v>7.3</v>
      </c>
      <c r="AS11" s="116"/>
      <c r="AT11" s="116"/>
      <c r="AU11" s="115"/>
      <c r="AV11" s="115"/>
      <c r="AW11" s="115"/>
      <c r="AX11" s="114"/>
      <c r="AY11" s="114"/>
      <c r="AZ11" s="114">
        <v>7.5</v>
      </c>
      <c r="BA11" s="114"/>
      <c r="BB11" s="114">
        <v>8.1</v>
      </c>
      <c r="BC11" s="114">
        <v>7.8</v>
      </c>
      <c r="BD11" s="114"/>
      <c r="BE11" s="114"/>
      <c r="BF11" s="114"/>
      <c r="BG11" s="114"/>
      <c r="BH11" s="114"/>
      <c r="BI11" s="114"/>
      <c r="BJ11" s="114"/>
      <c r="BK11" s="114"/>
      <c r="BL11" s="113">
        <f t="shared" si="0"/>
        <v>0</v>
      </c>
      <c r="BM11" s="111">
        <f t="shared" si="1"/>
        <v>0</v>
      </c>
      <c r="BN11" s="111">
        <f t="shared" si="2"/>
        <v>0</v>
      </c>
    </row>
    <row r="12" spans="1:68" ht="16" x14ac:dyDescent="0.2">
      <c r="A12" s="123">
        <v>3</v>
      </c>
      <c r="B12" s="122">
        <v>33573</v>
      </c>
      <c r="C12" s="121" t="s">
        <v>451</v>
      </c>
      <c r="D12" s="121" t="s">
        <v>47</v>
      </c>
      <c r="E12" s="35" t="s">
        <v>443</v>
      </c>
      <c r="F12" s="114"/>
      <c r="G12" s="114"/>
      <c r="H12" s="114">
        <v>7.3</v>
      </c>
      <c r="I12" s="114"/>
      <c r="J12" s="114"/>
      <c r="K12" s="114"/>
      <c r="L12" s="114"/>
      <c r="M12" s="114"/>
      <c r="N12" s="114">
        <v>5.0999999999999996</v>
      </c>
      <c r="O12" s="114"/>
      <c r="P12" s="114">
        <v>5.5</v>
      </c>
      <c r="Q12" s="114"/>
      <c r="R12" s="114"/>
      <c r="S12" s="114"/>
      <c r="T12" s="114"/>
      <c r="U12" s="114"/>
      <c r="V12" s="114"/>
      <c r="W12" s="114">
        <v>7</v>
      </c>
      <c r="X12" s="114"/>
      <c r="Y12" s="114">
        <v>8.8000000000000007</v>
      </c>
      <c r="Z12" s="114"/>
      <c r="AA12" s="114"/>
      <c r="AB12" s="114"/>
      <c r="AC12" s="114"/>
      <c r="AD12" s="114"/>
      <c r="AE12" s="114"/>
      <c r="AF12" s="114"/>
      <c r="AG12" s="120"/>
      <c r="AH12" s="120"/>
      <c r="AI12" s="120"/>
      <c r="AJ12" s="119"/>
      <c r="AK12" s="119"/>
      <c r="AL12" s="119"/>
      <c r="AM12" s="118"/>
      <c r="AN12" s="118"/>
      <c r="AO12" s="118"/>
      <c r="AP12" s="117"/>
      <c r="AQ12" s="117"/>
      <c r="AR12" s="116"/>
      <c r="AS12" s="116"/>
      <c r="AT12" s="116"/>
      <c r="AU12" s="115"/>
      <c r="AV12" s="115"/>
      <c r="AW12" s="115"/>
      <c r="AX12" s="114"/>
      <c r="AY12" s="114"/>
      <c r="AZ12" s="114"/>
      <c r="BA12" s="114"/>
      <c r="BB12" s="114"/>
      <c r="BC12" s="114"/>
      <c r="BD12" s="114"/>
      <c r="BE12" s="114">
        <v>8.9</v>
      </c>
      <c r="BF12" s="114"/>
      <c r="BG12" s="114"/>
      <c r="BH12" s="114"/>
      <c r="BI12" s="114"/>
      <c r="BJ12" s="114"/>
      <c r="BK12" s="114"/>
      <c r="BL12" s="113">
        <f t="shared" si="0"/>
        <v>0</v>
      </c>
      <c r="BM12" s="111">
        <f t="shared" si="1"/>
        <v>0</v>
      </c>
      <c r="BN12" s="111">
        <f t="shared" si="2"/>
        <v>0</v>
      </c>
    </row>
    <row r="13" spans="1:68" ht="16" x14ac:dyDescent="0.2">
      <c r="A13" s="123">
        <v>4</v>
      </c>
      <c r="B13" s="122">
        <v>32832</v>
      </c>
      <c r="C13" s="121" t="s">
        <v>118</v>
      </c>
      <c r="D13" s="121" t="s">
        <v>47</v>
      </c>
      <c r="E13" s="35" t="s">
        <v>443</v>
      </c>
      <c r="F13" s="114">
        <v>5</v>
      </c>
      <c r="G13" s="114"/>
      <c r="H13" s="114"/>
      <c r="I13" s="114"/>
      <c r="J13" s="114">
        <v>6</v>
      </c>
      <c r="K13" s="114"/>
      <c r="L13" s="114"/>
      <c r="M13" s="114"/>
      <c r="N13" s="114">
        <v>6</v>
      </c>
      <c r="O13" s="114"/>
      <c r="P13" s="114">
        <v>6</v>
      </c>
      <c r="Q13" s="114">
        <v>6</v>
      </c>
      <c r="R13" s="114"/>
      <c r="S13" s="114"/>
      <c r="T13" s="114"/>
      <c r="U13" s="114"/>
      <c r="V13" s="114"/>
      <c r="W13" s="114">
        <v>6.7</v>
      </c>
      <c r="X13" s="114"/>
      <c r="Y13" s="114"/>
      <c r="Z13" s="114">
        <v>8</v>
      </c>
      <c r="AA13" s="114"/>
      <c r="AB13" s="114"/>
      <c r="AC13" s="114"/>
      <c r="AD13" s="114"/>
      <c r="AE13" s="114"/>
      <c r="AF13" s="114"/>
      <c r="AG13" s="120"/>
      <c r="AH13" s="120"/>
      <c r="AI13" s="120"/>
      <c r="AJ13" s="119"/>
      <c r="AK13" s="119"/>
      <c r="AL13" s="119"/>
      <c r="AM13" s="118"/>
      <c r="AN13" s="118"/>
      <c r="AO13" s="118"/>
      <c r="AP13" s="117"/>
      <c r="AQ13" s="117"/>
      <c r="AR13" s="116"/>
      <c r="AS13" s="116"/>
      <c r="AT13" s="116">
        <v>6</v>
      </c>
      <c r="AU13" s="115"/>
      <c r="AV13" s="115"/>
      <c r="AW13" s="115">
        <v>9</v>
      </c>
      <c r="AX13" s="114"/>
      <c r="AY13" s="114"/>
      <c r="AZ13" s="114"/>
      <c r="BA13" s="114"/>
      <c r="BB13" s="114"/>
      <c r="BC13" s="114"/>
      <c r="BD13" s="114"/>
      <c r="BE13" s="114"/>
      <c r="BF13" s="114"/>
      <c r="BG13" s="114"/>
      <c r="BH13" s="114"/>
      <c r="BI13" s="114"/>
      <c r="BJ13" s="114"/>
      <c r="BK13" s="114"/>
      <c r="BL13" s="113">
        <f t="shared" si="0"/>
        <v>0</v>
      </c>
      <c r="BM13" s="111">
        <f t="shared" si="1"/>
        <v>0</v>
      </c>
      <c r="BN13" s="111">
        <f t="shared" si="2"/>
        <v>0</v>
      </c>
    </row>
    <row r="14" spans="1:68" ht="16" x14ac:dyDescent="0.2">
      <c r="A14" s="123">
        <v>5</v>
      </c>
      <c r="B14" s="122">
        <v>34104</v>
      </c>
      <c r="C14" s="121" t="s">
        <v>450</v>
      </c>
      <c r="D14" s="121" t="s">
        <v>49</v>
      </c>
      <c r="E14" s="35" t="s">
        <v>443</v>
      </c>
      <c r="F14" s="114">
        <v>5</v>
      </c>
      <c r="G14" s="114">
        <v>6</v>
      </c>
      <c r="H14" s="114">
        <v>9</v>
      </c>
      <c r="I14" s="114"/>
      <c r="J14" s="114">
        <v>8</v>
      </c>
      <c r="K14" s="114">
        <v>8</v>
      </c>
      <c r="L14" s="114"/>
      <c r="M14" s="114">
        <v>5</v>
      </c>
      <c r="N14" s="114">
        <v>5</v>
      </c>
      <c r="O14" s="114"/>
      <c r="P14" s="114">
        <v>5</v>
      </c>
      <c r="Q14" s="114">
        <v>7</v>
      </c>
      <c r="R14" s="114"/>
      <c r="S14" s="114"/>
      <c r="T14" s="114"/>
      <c r="U14" s="114"/>
      <c r="V14" s="114">
        <v>7</v>
      </c>
      <c r="W14" s="114">
        <v>6</v>
      </c>
      <c r="X14" s="114"/>
      <c r="Y14" s="114"/>
      <c r="Z14" s="114"/>
      <c r="AA14" s="114"/>
      <c r="AB14" s="114"/>
      <c r="AC14" s="114"/>
      <c r="AD14" s="114">
        <v>6</v>
      </c>
      <c r="AE14" s="114"/>
      <c r="AF14" s="114"/>
      <c r="AG14" s="120"/>
      <c r="AH14" s="120">
        <v>7</v>
      </c>
      <c r="AI14" s="120"/>
      <c r="AJ14" s="119"/>
      <c r="AK14" s="119"/>
      <c r="AL14" s="119"/>
      <c r="AM14" s="118"/>
      <c r="AN14" s="118"/>
      <c r="AO14" s="118"/>
      <c r="AP14" s="117"/>
      <c r="AQ14" s="117"/>
      <c r="AR14" s="116">
        <v>5</v>
      </c>
      <c r="AS14" s="116"/>
      <c r="AT14" s="116"/>
      <c r="AU14" s="115"/>
      <c r="AV14" s="115">
        <v>7</v>
      </c>
      <c r="AW14" s="115">
        <v>5</v>
      </c>
      <c r="AX14" s="114"/>
      <c r="AY14" s="114"/>
      <c r="AZ14" s="114"/>
      <c r="BA14" s="114"/>
      <c r="BB14" s="114"/>
      <c r="BC14" s="114"/>
      <c r="BD14" s="114"/>
      <c r="BE14" s="114">
        <v>6</v>
      </c>
      <c r="BF14" s="114"/>
      <c r="BG14" s="114"/>
      <c r="BH14" s="114">
        <v>7</v>
      </c>
      <c r="BI14" s="114"/>
      <c r="BJ14" s="114">
        <v>6</v>
      </c>
      <c r="BK14" s="114"/>
      <c r="BL14" s="113">
        <f t="shared" si="0"/>
        <v>0</v>
      </c>
      <c r="BM14" s="111">
        <f t="shared" si="1"/>
        <v>0</v>
      </c>
      <c r="BN14" s="111">
        <f t="shared" si="2"/>
        <v>0</v>
      </c>
    </row>
    <row r="15" spans="1:68" ht="16" x14ac:dyDescent="0.2">
      <c r="A15" s="123">
        <v>6</v>
      </c>
      <c r="B15" s="122">
        <v>34027</v>
      </c>
      <c r="C15" s="121" t="s">
        <v>449</v>
      </c>
      <c r="D15" s="121" t="s">
        <v>204</v>
      </c>
      <c r="E15" s="35" t="s">
        <v>443</v>
      </c>
      <c r="F15" s="114">
        <v>7</v>
      </c>
      <c r="G15" s="114">
        <v>7</v>
      </c>
      <c r="H15" s="114">
        <v>6</v>
      </c>
      <c r="I15" s="114">
        <v>6</v>
      </c>
      <c r="J15" s="114">
        <v>6</v>
      </c>
      <c r="K15" s="114">
        <v>6</v>
      </c>
      <c r="L15" s="114">
        <v>6</v>
      </c>
      <c r="M15" s="114"/>
      <c r="N15" s="114">
        <v>7</v>
      </c>
      <c r="O15" s="114">
        <v>7</v>
      </c>
      <c r="P15" s="114">
        <v>5</v>
      </c>
      <c r="Q15" s="114">
        <v>6</v>
      </c>
      <c r="R15" s="114"/>
      <c r="S15" s="114">
        <v>6</v>
      </c>
      <c r="T15" s="114"/>
      <c r="U15" s="114"/>
      <c r="V15" s="114">
        <v>6</v>
      </c>
      <c r="W15" s="114">
        <v>6</v>
      </c>
      <c r="X15" s="114"/>
      <c r="Y15" s="114"/>
      <c r="Z15" s="114"/>
      <c r="AA15" s="114"/>
      <c r="AB15" s="114"/>
      <c r="AC15" s="114">
        <v>6</v>
      </c>
      <c r="AD15" s="114">
        <v>6</v>
      </c>
      <c r="AE15" s="114">
        <v>7</v>
      </c>
      <c r="AF15" s="114"/>
      <c r="AG15" s="120"/>
      <c r="AH15" s="120"/>
      <c r="AI15" s="120"/>
      <c r="AJ15" s="119"/>
      <c r="AK15" s="119"/>
      <c r="AL15" s="119"/>
      <c r="AM15" s="118"/>
      <c r="AN15" s="118"/>
      <c r="AO15" s="118"/>
      <c r="AP15" s="117"/>
      <c r="AQ15" s="117"/>
      <c r="AR15" s="116">
        <v>8</v>
      </c>
      <c r="AS15" s="116"/>
      <c r="AT15" s="116"/>
      <c r="AU15" s="115"/>
      <c r="AV15" s="115"/>
      <c r="AW15" s="115"/>
      <c r="AX15" s="114"/>
      <c r="AY15" s="114"/>
      <c r="AZ15" s="114"/>
      <c r="BA15" s="114"/>
      <c r="BB15" s="114"/>
      <c r="BC15" s="114">
        <v>5</v>
      </c>
      <c r="BD15" s="114"/>
      <c r="BE15" s="114">
        <v>7</v>
      </c>
      <c r="BF15" s="114"/>
      <c r="BG15" s="114"/>
      <c r="BH15" s="114">
        <v>5</v>
      </c>
      <c r="BI15" s="114"/>
      <c r="BJ15" s="114"/>
      <c r="BK15" s="114"/>
      <c r="BL15" s="113">
        <f t="shared" si="0"/>
        <v>0</v>
      </c>
      <c r="BM15" s="111">
        <f t="shared" si="1"/>
        <v>0</v>
      </c>
      <c r="BN15" s="111">
        <f t="shared" si="2"/>
        <v>0</v>
      </c>
    </row>
    <row r="16" spans="1:68" ht="16" x14ac:dyDescent="0.2">
      <c r="A16" s="123">
        <v>7</v>
      </c>
      <c r="B16" s="122">
        <v>34508</v>
      </c>
      <c r="C16" s="121" t="s">
        <v>113</v>
      </c>
      <c r="D16" s="121" t="s">
        <v>60</v>
      </c>
      <c r="E16" s="35" t="s">
        <v>443</v>
      </c>
      <c r="F16" s="114">
        <v>6.1</v>
      </c>
      <c r="G16" s="114">
        <v>5.7</v>
      </c>
      <c r="H16" s="114">
        <v>6.3</v>
      </c>
      <c r="I16" s="114"/>
      <c r="J16" s="114">
        <v>7.1</v>
      </c>
      <c r="K16" s="114">
        <v>7.1</v>
      </c>
      <c r="L16" s="114">
        <v>6</v>
      </c>
      <c r="M16" s="114">
        <v>6.5</v>
      </c>
      <c r="N16" s="114">
        <v>8.1</v>
      </c>
      <c r="O16" s="114"/>
      <c r="P16" s="114">
        <v>6.1</v>
      </c>
      <c r="Q16" s="114">
        <v>8.6</v>
      </c>
      <c r="R16" s="114"/>
      <c r="S16" s="114"/>
      <c r="T16" s="114"/>
      <c r="U16" s="114"/>
      <c r="V16" s="114"/>
      <c r="W16" s="114">
        <v>7.2</v>
      </c>
      <c r="X16" s="114"/>
      <c r="Y16" s="114"/>
      <c r="Z16" s="114">
        <v>6.9</v>
      </c>
      <c r="AA16" s="114">
        <v>8</v>
      </c>
      <c r="AB16" s="114"/>
      <c r="AC16" s="114"/>
      <c r="AD16" s="114"/>
      <c r="AE16" s="114"/>
      <c r="AF16" s="114"/>
      <c r="AG16" s="120"/>
      <c r="AH16" s="120"/>
      <c r="AI16" s="120"/>
      <c r="AJ16" s="119"/>
      <c r="AK16" s="119"/>
      <c r="AL16" s="119">
        <v>6.9</v>
      </c>
      <c r="AM16" s="118"/>
      <c r="AN16" s="118"/>
      <c r="AO16" s="118"/>
      <c r="AP16" s="117"/>
      <c r="AQ16" s="117"/>
      <c r="AR16" s="116">
        <v>6</v>
      </c>
      <c r="AS16" s="116"/>
      <c r="AT16" s="116">
        <v>7.6</v>
      </c>
      <c r="AU16" s="115"/>
      <c r="AV16" s="115"/>
      <c r="AW16" s="115"/>
      <c r="AX16" s="114"/>
      <c r="AY16" s="114"/>
      <c r="AZ16" s="114">
        <v>8</v>
      </c>
      <c r="BA16" s="114"/>
      <c r="BB16" s="114"/>
      <c r="BC16" s="114">
        <v>6.3</v>
      </c>
      <c r="BD16" s="114"/>
      <c r="BE16" s="114">
        <v>7.7</v>
      </c>
      <c r="BF16" s="114"/>
      <c r="BG16" s="114"/>
      <c r="BH16" s="114"/>
      <c r="BI16" s="114"/>
      <c r="BJ16" s="114"/>
      <c r="BK16" s="114"/>
      <c r="BL16" s="113">
        <f t="shared" si="0"/>
        <v>0</v>
      </c>
      <c r="BM16" s="111">
        <f t="shared" si="1"/>
        <v>0</v>
      </c>
      <c r="BN16" s="111">
        <f t="shared" si="2"/>
        <v>0</v>
      </c>
    </row>
    <row r="17" spans="1:67" ht="16" x14ac:dyDescent="0.2">
      <c r="A17" s="123">
        <v>8</v>
      </c>
      <c r="B17" s="122">
        <v>34457</v>
      </c>
      <c r="C17" s="121" t="s">
        <v>448</v>
      </c>
      <c r="D17" s="121" t="s">
        <v>447</v>
      </c>
      <c r="E17" s="35" t="s">
        <v>443</v>
      </c>
      <c r="F17" s="114">
        <v>5.4</v>
      </c>
      <c r="G17" s="114"/>
      <c r="H17" s="114">
        <v>6</v>
      </c>
      <c r="I17" s="114"/>
      <c r="J17" s="114">
        <v>5.7</v>
      </c>
      <c r="K17" s="114"/>
      <c r="L17" s="114">
        <v>4.7</v>
      </c>
      <c r="M17" s="114"/>
      <c r="N17" s="114"/>
      <c r="O17" s="114"/>
      <c r="P17" s="114">
        <v>5.3</v>
      </c>
      <c r="Q17" s="114"/>
      <c r="R17" s="114"/>
      <c r="S17" s="114"/>
      <c r="T17" s="114"/>
      <c r="U17" s="114"/>
      <c r="V17" s="114"/>
      <c r="W17" s="114">
        <v>7</v>
      </c>
      <c r="X17" s="114"/>
      <c r="Y17" s="114"/>
      <c r="Z17" s="114">
        <v>5.5</v>
      </c>
      <c r="AA17" s="114">
        <v>5.8</v>
      </c>
      <c r="AB17" s="114"/>
      <c r="AC17" s="114"/>
      <c r="AD17" s="114"/>
      <c r="AE17" s="114"/>
      <c r="AF17" s="114"/>
      <c r="AG17" s="120"/>
      <c r="AH17" s="120"/>
      <c r="AI17" s="120"/>
      <c r="AJ17" s="119"/>
      <c r="AK17" s="119"/>
      <c r="AL17" s="119"/>
      <c r="AM17" s="118"/>
      <c r="AN17" s="118"/>
      <c r="AO17" s="118"/>
      <c r="AP17" s="117"/>
      <c r="AQ17" s="117"/>
      <c r="AR17" s="116">
        <v>6.9</v>
      </c>
      <c r="AS17" s="116"/>
      <c r="AT17" s="116">
        <v>5.2</v>
      </c>
      <c r="AU17" s="115"/>
      <c r="AV17" s="115"/>
      <c r="AW17" s="115"/>
      <c r="AX17" s="114"/>
      <c r="AY17" s="114"/>
      <c r="AZ17" s="114"/>
      <c r="BA17" s="114"/>
      <c r="BB17" s="114"/>
      <c r="BC17" s="114"/>
      <c r="BD17" s="114"/>
      <c r="BE17" s="114"/>
      <c r="BF17" s="114"/>
      <c r="BG17" s="114"/>
      <c r="BH17" s="114">
        <v>7.7</v>
      </c>
      <c r="BI17" s="114"/>
      <c r="BJ17" s="114">
        <v>6.8</v>
      </c>
      <c r="BK17" s="114"/>
      <c r="BL17" s="113">
        <f t="shared" si="0"/>
        <v>0</v>
      </c>
      <c r="BM17" s="111">
        <f t="shared" si="1"/>
        <v>0</v>
      </c>
      <c r="BN17" s="111">
        <f t="shared" si="2"/>
        <v>0</v>
      </c>
    </row>
    <row r="18" spans="1:67" ht="16" x14ac:dyDescent="0.2">
      <c r="A18" s="123">
        <v>9</v>
      </c>
      <c r="B18" s="122">
        <v>31934</v>
      </c>
      <c r="C18" s="121" t="s">
        <v>446</v>
      </c>
      <c r="D18" s="121" t="s">
        <v>320</v>
      </c>
      <c r="E18" s="35" t="s">
        <v>443</v>
      </c>
      <c r="F18" s="114">
        <v>6</v>
      </c>
      <c r="G18" s="114"/>
      <c r="H18" s="114"/>
      <c r="I18" s="114"/>
      <c r="J18" s="114">
        <v>6</v>
      </c>
      <c r="K18" s="114"/>
      <c r="L18" s="114">
        <v>7</v>
      </c>
      <c r="M18" s="114">
        <v>7.2</v>
      </c>
      <c r="N18" s="114">
        <v>5</v>
      </c>
      <c r="O18" s="114"/>
      <c r="P18" s="114">
        <v>6.5</v>
      </c>
      <c r="Q18" s="114">
        <v>8</v>
      </c>
      <c r="R18" s="114"/>
      <c r="S18" s="114"/>
      <c r="T18" s="114"/>
      <c r="U18" s="114"/>
      <c r="V18" s="114"/>
      <c r="W18" s="114">
        <v>8</v>
      </c>
      <c r="X18" s="114"/>
      <c r="Y18" s="114"/>
      <c r="Z18" s="114">
        <v>6.1</v>
      </c>
      <c r="AA18" s="114">
        <v>8.4</v>
      </c>
      <c r="AB18" s="114"/>
      <c r="AC18" s="114"/>
      <c r="AD18" s="114"/>
      <c r="AE18" s="114"/>
      <c r="AF18" s="114"/>
      <c r="AG18" s="120"/>
      <c r="AH18" s="120"/>
      <c r="AI18" s="120"/>
      <c r="AJ18" s="119"/>
      <c r="AK18" s="119"/>
      <c r="AL18" s="119"/>
      <c r="AM18" s="118"/>
      <c r="AN18" s="118"/>
      <c r="AO18" s="118"/>
      <c r="AP18" s="117"/>
      <c r="AQ18" s="117"/>
      <c r="AR18" s="116">
        <v>7</v>
      </c>
      <c r="AS18" s="116"/>
      <c r="AT18" s="116">
        <v>9</v>
      </c>
      <c r="AU18" s="115"/>
      <c r="AV18" s="115"/>
      <c r="AW18" s="115"/>
      <c r="AX18" s="114"/>
      <c r="AY18" s="114"/>
      <c r="AZ18" s="114">
        <v>8.6</v>
      </c>
      <c r="BA18" s="114"/>
      <c r="BB18" s="114"/>
      <c r="BC18" s="114">
        <v>8.9</v>
      </c>
      <c r="BD18" s="114"/>
      <c r="BE18" s="114">
        <v>8.6</v>
      </c>
      <c r="BF18" s="114"/>
      <c r="BG18" s="114"/>
      <c r="BH18" s="114"/>
      <c r="BI18" s="114"/>
      <c r="BJ18" s="114"/>
      <c r="BK18" s="114"/>
      <c r="BL18" s="113">
        <f t="shared" si="0"/>
        <v>0</v>
      </c>
      <c r="BM18" s="111">
        <f t="shared" si="1"/>
        <v>0</v>
      </c>
      <c r="BN18" s="111">
        <f t="shared" si="2"/>
        <v>0</v>
      </c>
    </row>
    <row r="19" spans="1:67" ht="16" x14ac:dyDescent="0.2">
      <c r="A19" s="123">
        <v>10</v>
      </c>
      <c r="B19" s="122">
        <v>33971</v>
      </c>
      <c r="C19" s="121" t="s">
        <v>445</v>
      </c>
      <c r="D19" s="121" t="s">
        <v>320</v>
      </c>
      <c r="E19" s="35" t="s">
        <v>443</v>
      </c>
      <c r="F19" s="114">
        <v>7.3</v>
      </c>
      <c r="G19" s="114">
        <v>8.4</v>
      </c>
      <c r="H19" s="114">
        <v>7</v>
      </c>
      <c r="I19" s="114"/>
      <c r="J19" s="114">
        <v>6.5</v>
      </c>
      <c r="K19" s="114">
        <v>6.5</v>
      </c>
      <c r="L19" s="114">
        <v>6</v>
      </c>
      <c r="M19" s="114">
        <v>6.3</v>
      </c>
      <c r="N19" s="114">
        <v>7.4</v>
      </c>
      <c r="O19" s="114"/>
      <c r="P19" s="114">
        <v>7.2</v>
      </c>
      <c r="Q19" s="114">
        <v>6.1</v>
      </c>
      <c r="R19" s="114"/>
      <c r="S19" s="114"/>
      <c r="T19" s="114"/>
      <c r="U19" s="114"/>
      <c r="V19" s="114"/>
      <c r="W19" s="114">
        <v>7.5</v>
      </c>
      <c r="X19" s="114"/>
      <c r="Y19" s="114"/>
      <c r="Z19" s="114">
        <v>7.6</v>
      </c>
      <c r="AA19" s="114">
        <v>7</v>
      </c>
      <c r="AB19" s="114"/>
      <c r="AC19" s="114"/>
      <c r="AD19" s="114"/>
      <c r="AE19" s="114"/>
      <c r="AF19" s="114"/>
      <c r="AG19" s="120"/>
      <c r="AH19" s="120"/>
      <c r="AI19" s="120"/>
      <c r="AJ19" s="119"/>
      <c r="AK19" s="119"/>
      <c r="AL19" s="119"/>
      <c r="AM19" s="118"/>
      <c r="AN19" s="118"/>
      <c r="AO19" s="118"/>
      <c r="AP19" s="117"/>
      <c r="AQ19" s="117"/>
      <c r="AR19" s="116"/>
      <c r="AS19" s="116"/>
      <c r="AT19" s="116">
        <v>8.6</v>
      </c>
      <c r="AU19" s="115"/>
      <c r="AV19" s="115"/>
      <c r="AW19" s="115"/>
      <c r="AX19" s="114"/>
      <c r="AY19" s="114"/>
      <c r="AZ19" s="114"/>
      <c r="BA19" s="114"/>
      <c r="BB19" s="114"/>
      <c r="BC19" s="114">
        <v>7.6</v>
      </c>
      <c r="BD19" s="114"/>
      <c r="BE19" s="114">
        <v>6.2</v>
      </c>
      <c r="BF19" s="114"/>
      <c r="BG19" s="114"/>
      <c r="BH19" s="114"/>
      <c r="BI19" s="114"/>
      <c r="BJ19" s="114"/>
      <c r="BK19" s="114"/>
      <c r="BL19" s="113">
        <f t="shared" si="0"/>
        <v>0</v>
      </c>
      <c r="BM19" s="111">
        <f t="shared" si="1"/>
        <v>0</v>
      </c>
      <c r="BN19" s="111">
        <f t="shared" si="2"/>
        <v>0</v>
      </c>
    </row>
    <row r="20" spans="1:67" ht="16" x14ac:dyDescent="0.2">
      <c r="A20" s="123">
        <v>11</v>
      </c>
      <c r="B20" s="122">
        <v>34349</v>
      </c>
      <c r="C20" s="121" t="s">
        <v>444</v>
      </c>
      <c r="D20" s="121" t="s">
        <v>76</v>
      </c>
      <c r="E20" s="35" t="s">
        <v>443</v>
      </c>
      <c r="F20" s="114">
        <v>5</v>
      </c>
      <c r="G20" s="114">
        <v>5</v>
      </c>
      <c r="H20" s="114">
        <v>5</v>
      </c>
      <c r="I20" s="114"/>
      <c r="J20" s="114">
        <v>6</v>
      </c>
      <c r="K20" s="114">
        <v>5</v>
      </c>
      <c r="L20" s="114"/>
      <c r="M20" s="114">
        <v>5</v>
      </c>
      <c r="N20" s="114">
        <v>6</v>
      </c>
      <c r="O20" s="114"/>
      <c r="P20" s="114">
        <v>6</v>
      </c>
      <c r="Q20" s="114">
        <v>6</v>
      </c>
      <c r="R20" s="114"/>
      <c r="S20" s="114">
        <v>7</v>
      </c>
      <c r="T20" s="114"/>
      <c r="U20" s="114"/>
      <c r="V20" s="114"/>
      <c r="W20" s="114">
        <v>6.4</v>
      </c>
      <c r="X20" s="114"/>
      <c r="Y20" s="114"/>
      <c r="Z20" s="114">
        <v>7</v>
      </c>
      <c r="AA20" s="114">
        <v>6</v>
      </c>
      <c r="AB20" s="114">
        <v>8</v>
      </c>
      <c r="AC20" s="114">
        <v>7</v>
      </c>
      <c r="AD20" s="114">
        <v>6</v>
      </c>
      <c r="AE20" s="114"/>
      <c r="AF20" s="114"/>
      <c r="AG20" s="120"/>
      <c r="AH20" s="120"/>
      <c r="AI20" s="120"/>
      <c r="AJ20" s="119"/>
      <c r="AK20" s="119"/>
      <c r="AL20" s="119"/>
      <c r="AM20" s="118"/>
      <c r="AN20" s="118"/>
      <c r="AO20" s="118"/>
      <c r="AP20" s="117"/>
      <c r="AQ20" s="117"/>
      <c r="AR20" s="116">
        <v>6</v>
      </c>
      <c r="AS20" s="116"/>
      <c r="AT20" s="116"/>
      <c r="AU20" s="115"/>
      <c r="AV20" s="115"/>
      <c r="AW20" s="115"/>
      <c r="AX20" s="114"/>
      <c r="AY20" s="114"/>
      <c r="AZ20" s="114">
        <v>6</v>
      </c>
      <c r="BA20" s="114"/>
      <c r="BB20" s="114"/>
      <c r="BC20" s="114">
        <v>5</v>
      </c>
      <c r="BD20" s="114"/>
      <c r="BE20" s="114">
        <v>6</v>
      </c>
      <c r="BF20" s="114"/>
      <c r="BG20" s="114"/>
      <c r="BH20" s="114"/>
      <c r="BI20" s="114"/>
      <c r="BJ20" s="114">
        <v>6</v>
      </c>
      <c r="BK20" s="114"/>
      <c r="BL20" s="113">
        <f t="shared" si="0"/>
        <v>0</v>
      </c>
      <c r="BM20" s="111">
        <f t="shared" si="1"/>
        <v>0</v>
      </c>
      <c r="BN20" s="111">
        <f t="shared" si="2"/>
        <v>0</v>
      </c>
    </row>
    <row r="21" spans="1:67" ht="16" x14ac:dyDescent="0.2">
      <c r="A21" s="123">
        <v>12</v>
      </c>
      <c r="B21" s="122">
        <v>35198</v>
      </c>
      <c r="C21" s="121" t="s">
        <v>58</v>
      </c>
      <c r="D21" s="121" t="s">
        <v>78</v>
      </c>
      <c r="E21" s="35" t="s">
        <v>443</v>
      </c>
      <c r="F21" s="114">
        <v>6</v>
      </c>
      <c r="G21" s="114">
        <v>6.4</v>
      </c>
      <c r="H21" s="114">
        <v>6.6</v>
      </c>
      <c r="I21" s="114"/>
      <c r="J21" s="114">
        <v>5.9</v>
      </c>
      <c r="K21" s="114">
        <v>5.9</v>
      </c>
      <c r="L21" s="114">
        <v>6.3</v>
      </c>
      <c r="M21" s="114"/>
      <c r="N21" s="114">
        <v>5.9</v>
      </c>
      <c r="O21" s="114"/>
      <c r="P21" s="114">
        <v>5.7</v>
      </c>
      <c r="Q21" s="114">
        <v>6</v>
      </c>
      <c r="R21" s="114"/>
      <c r="S21" s="114"/>
      <c r="T21" s="114"/>
      <c r="U21" s="114"/>
      <c r="V21" s="114"/>
      <c r="W21" s="114">
        <v>7.4</v>
      </c>
      <c r="X21" s="114"/>
      <c r="Y21" s="114">
        <v>8.9</v>
      </c>
      <c r="Z21" s="114">
        <v>8</v>
      </c>
      <c r="AA21" s="114">
        <v>8.3000000000000007</v>
      </c>
      <c r="AB21" s="114">
        <v>6</v>
      </c>
      <c r="AC21" s="114"/>
      <c r="AD21" s="114"/>
      <c r="AE21" s="114"/>
      <c r="AF21" s="114"/>
      <c r="AG21" s="120"/>
      <c r="AH21" s="120"/>
      <c r="AI21" s="120"/>
      <c r="AJ21" s="119"/>
      <c r="AK21" s="119"/>
      <c r="AL21" s="119"/>
      <c r="AM21" s="118"/>
      <c r="AN21" s="118"/>
      <c r="AO21" s="118"/>
      <c r="AP21" s="117"/>
      <c r="AQ21" s="117"/>
      <c r="AR21" s="116"/>
      <c r="AS21" s="116"/>
      <c r="AT21" s="116">
        <v>8.9</v>
      </c>
      <c r="AU21" s="115"/>
      <c r="AV21" s="115"/>
      <c r="AW21" s="115">
        <v>8</v>
      </c>
      <c r="AX21" s="114"/>
      <c r="AY21" s="114"/>
      <c r="AZ21" s="114">
        <v>7.8</v>
      </c>
      <c r="BA21" s="114"/>
      <c r="BB21" s="114"/>
      <c r="BC21" s="114"/>
      <c r="BD21" s="114"/>
      <c r="BE21" s="114">
        <v>5.9</v>
      </c>
      <c r="BF21" s="114"/>
      <c r="BG21" s="114"/>
      <c r="BH21" s="114"/>
      <c r="BI21" s="114"/>
      <c r="BJ21" s="114"/>
      <c r="BK21" s="114"/>
      <c r="BL21" s="113">
        <f t="shared" si="0"/>
        <v>0</v>
      </c>
      <c r="BM21" s="111">
        <f t="shared" si="1"/>
        <v>0</v>
      </c>
      <c r="BN21" s="111">
        <f t="shared" si="2"/>
        <v>0</v>
      </c>
    </row>
    <row r="22" spans="1:67" x14ac:dyDescent="0.15">
      <c r="A22" s="197" t="s">
        <v>82</v>
      </c>
      <c r="B22" s="198"/>
      <c r="C22" s="198"/>
      <c r="D22" s="198"/>
      <c r="E22" s="199"/>
      <c r="F22" s="113">
        <f t="shared" ref="F22:AK22" si="3">COUNTIF(F10:F21, "&gt;=4,5")</f>
        <v>0</v>
      </c>
      <c r="G22" s="113">
        <f t="shared" si="3"/>
        <v>0</v>
      </c>
      <c r="H22" s="113">
        <f t="shared" si="3"/>
        <v>0</v>
      </c>
      <c r="I22" s="113">
        <f t="shared" si="3"/>
        <v>0</v>
      </c>
      <c r="J22" s="113">
        <f t="shared" si="3"/>
        <v>0</v>
      </c>
      <c r="K22" s="113">
        <f t="shared" si="3"/>
        <v>0</v>
      </c>
      <c r="L22" s="113">
        <f t="shared" si="3"/>
        <v>0</v>
      </c>
      <c r="M22" s="113">
        <f t="shared" si="3"/>
        <v>0</v>
      </c>
      <c r="N22" s="113">
        <f t="shared" si="3"/>
        <v>0</v>
      </c>
      <c r="O22" s="113">
        <f t="shared" si="3"/>
        <v>0</v>
      </c>
      <c r="P22" s="113">
        <f t="shared" si="3"/>
        <v>0</v>
      </c>
      <c r="Q22" s="113">
        <f t="shared" si="3"/>
        <v>0</v>
      </c>
      <c r="R22" s="113">
        <f t="shared" si="3"/>
        <v>0</v>
      </c>
      <c r="S22" s="113">
        <f t="shared" si="3"/>
        <v>0</v>
      </c>
      <c r="T22" s="113">
        <f t="shared" si="3"/>
        <v>0</v>
      </c>
      <c r="U22" s="113">
        <f t="shared" si="3"/>
        <v>0</v>
      </c>
      <c r="V22" s="113">
        <f t="shared" si="3"/>
        <v>0</v>
      </c>
      <c r="W22" s="113">
        <f t="shared" si="3"/>
        <v>0</v>
      </c>
      <c r="X22" s="113">
        <f t="shared" si="3"/>
        <v>0</v>
      </c>
      <c r="Y22" s="113">
        <f t="shared" si="3"/>
        <v>0</v>
      </c>
      <c r="Z22" s="113">
        <f t="shared" si="3"/>
        <v>0</v>
      </c>
      <c r="AA22" s="113">
        <f t="shared" si="3"/>
        <v>0</v>
      </c>
      <c r="AB22" s="113">
        <f t="shared" si="3"/>
        <v>0</v>
      </c>
      <c r="AC22" s="113">
        <f t="shared" si="3"/>
        <v>0</v>
      </c>
      <c r="AD22" s="113">
        <f t="shared" si="3"/>
        <v>0</v>
      </c>
      <c r="AE22" s="113">
        <f t="shared" si="3"/>
        <v>0</v>
      </c>
      <c r="AF22" s="113">
        <f t="shared" si="3"/>
        <v>0</v>
      </c>
      <c r="AG22" s="113">
        <f t="shared" si="3"/>
        <v>0</v>
      </c>
      <c r="AH22" s="113">
        <f t="shared" si="3"/>
        <v>0</v>
      </c>
      <c r="AI22" s="113">
        <f t="shared" si="3"/>
        <v>0</v>
      </c>
      <c r="AJ22" s="113">
        <f t="shared" si="3"/>
        <v>0</v>
      </c>
      <c r="AK22" s="113">
        <f t="shared" si="3"/>
        <v>0</v>
      </c>
      <c r="AL22" s="113">
        <f t="shared" ref="AL22:BK22" si="4">COUNTIF(AL10:AL21, "&gt;=4,5")</f>
        <v>0</v>
      </c>
      <c r="AM22" s="113">
        <f t="shared" si="4"/>
        <v>0</v>
      </c>
      <c r="AN22" s="113">
        <f t="shared" si="4"/>
        <v>0</v>
      </c>
      <c r="AO22" s="113">
        <f t="shared" si="4"/>
        <v>0</v>
      </c>
      <c r="AP22" s="113">
        <f t="shared" si="4"/>
        <v>0</v>
      </c>
      <c r="AQ22" s="113">
        <f t="shared" si="4"/>
        <v>0</v>
      </c>
      <c r="AR22" s="113">
        <f t="shared" si="4"/>
        <v>0</v>
      </c>
      <c r="AS22" s="113">
        <f t="shared" si="4"/>
        <v>0</v>
      </c>
      <c r="AT22" s="113">
        <f t="shared" si="4"/>
        <v>0</v>
      </c>
      <c r="AU22" s="113">
        <f t="shared" si="4"/>
        <v>0</v>
      </c>
      <c r="AV22" s="113">
        <f t="shared" si="4"/>
        <v>0</v>
      </c>
      <c r="AW22" s="113">
        <f t="shared" si="4"/>
        <v>0</v>
      </c>
      <c r="AX22" s="113">
        <f t="shared" si="4"/>
        <v>0</v>
      </c>
      <c r="AY22" s="113">
        <f t="shared" si="4"/>
        <v>0</v>
      </c>
      <c r="AZ22" s="113">
        <f t="shared" si="4"/>
        <v>0</v>
      </c>
      <c r="BA22" s="113">
        <f t="shared" si="4"/>
        <v>0</v>
      </c>
      <c r="BB22" s="113">
        <f t="shared" si="4"/>
        <v>0</v>
      </c>
      <c r="BC22" s="113">
        <f t="shared" si="4"/>
        <v>0</v>
      </c>
      <c r="BD22" s="113">
        <f t="shared" si="4"/>
        <v>0</v>
      </c>
      <c r="BE22" s="113">
        <f t="shared" si="4"/>
        <v>0</v>
      </c>
      <c r="BF22" s="113">
        <f t="shared" si="4"/>
        <v>0</v>
      </c>
      <c r="BG22" s="113">
        <f t="shared" si="4"/>
        <v>0</v>
      </c>
      <c r="BH22" s="113">
        <f t="shared" si="4"/>
        <v>0</v>
      </c>
      <c r="BI22" s="113">
        <f t="shared" si="4"/>
        <v>0</v>
      </c>
      <c r="BJ22" s="113">
        <f t="shared" si="4"/>
        <v>0</v>
      </c>
      <c r="BK22" s="113">
        <f t="shared" si="4"/>
        <v>0</v>
      </c>
      <c r="BL22" s="112">
        <f>SUM(BL10:BL21)</f>
        <v>0</v>
      </c>
      <c r="BM22" s="112">
        <f>SUM(BM10:BM21)</f>
        <v>0</v>
      </c>
      <c r="BN22" s="111">
        <f t="shared" si="2"/>
        <v>0</v>
      </c>
      <c r="BO22" s="110">
        <f>SUM(BN10:BN21)</f>
        <v>0</v>
      </c>
    </row>
    <row r="25" spans="1:67" ht="16" x14ac:dyDescent="0.2">
      <c r="A25" s="105"/>
      <c r="B25" s="104"/>
      <c r="C25" s="104"/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200" t="s">
        <v>83</v>
      </c>
      <c r="Y25" s="201"/>
      <c r="Z25" s="201"/>
      <c r="AA25" s="201"/>
      <c r="AB25" s="201"/>
      <c r="AC25" s="201"/>
      <c r="AD25" s="201"/>
      <c r="AE25" s="201"/>
      <c r="AF25" s="201"/>
      <c r="AG25" s="201"/>
      <c r="AH25" s="201"/>
      <c r="AI25" s="104"/>
      <c r="AJ25" s="104"/>
      <c r="AK25" s="104"/>
      <c r="AL25" s="104"/>
      <c r="BL25" s="1"/>
    </row>
    <row r="26" spans="1:67" ht="16" x14ac:dyDescent="0.2">
      <c r="A26" s="200" t="s">
        <v>84</v>
      </c>
      <c r="B26" s="201"/>
      <c r="C26" s="201"/>
      <c r="D26" s="201"/>
      <c r="E26" s="104"/>
      <c r="G26" s="109"/>
      <c r="H26" s="108" t="s">
        <v>85</v>
      </c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4"/>
      <c r="U26" s="104"/>
      <c r="V26" s="104"/>
      <c r="W26" s="104"/>
      <c r="X26" s="200" t="s">
        <v>86</v>
      </c>
      <c r="Y26" s="201"/>
      <c r="Z26" s="201"/>
      <c r="AA26" s="201"/>
      <c r="AB26" s="201"/>
      <c r="AC26" s="201"/>
      <c r="AD26" s="201"/>
      <c r="AE26" s="201"/>
      <c r="AF26" s="201"/>
      <c r="AG26" s="201"/>
      <c r="AH26" s="201"/>
      <c r="AI26" s="104"/>
      <c r="AJ26" s="104"/>
      <c r="AK26" s="104"/>
      <c r="AL26" s="104"/>
      <c r="BL26" s="1"/>
    </row>
    <row r="27" spans="1:67" ht="16" x14ac:dyDescent="0.2">
      <c r="A27" s="108"/>
      <c r="B27" s="105"/>
      <c r="C27" s="105"/>
      <c r="D27" s="105"/>
      <c r="E27" s="104"/>
      <c r="F27" s="108"/>
      <c r="G27" s="108"/>
      <c r="H27" s="108"/>
      <c r="I27" s="108"/>
      <c r="J27" s="108"/>
      <c r="K27" s="108"/>
      <c r="L27" s="108"/>
      <c r="M27" s="108"/>
      <c r="N27" s="104"/>
      <c r="O27" s="104"/>
      <c r="P27" s="104"/>
      <c r="Q27" s="104"/>
      <c r="R27" s="104"/>
      <c r="S27" s="104"/>
      <c r="T27" s="104"/>
      <c r="U27" s="104"/>
      <c r="V27" s="104"/>
      <c r="W27" s="104"/>
      <c r="X27" s="108"/>
      <c r="Y27" s="105"/>
      <c r="Z27" s="105"/>
      <c r="AA27" s="105"/>
      <c r="AB27" s="105"/>
      <c r="AC27" s="105"/>
      <c r="AD27" s="105"/>
      <c r="AE27" s="105"/>
      <c r="AF27" s="105"/>
      <c r="AG27" s="105"/>
      <c r="AH27" s="105"/>
      <c r="AI27" s="104"/>
      <c r="AJ27" s="104"/>
      <c r="AK27" s="104"/>
      <c r="AL27" s="104"/>
      <c r="BL27" s="1"/>
    </row>
    <row r="28" spans="1:67" ht="16" x14ac:dyDescent="0.2">
      <c r="A28" s="108"/>
      <c r="B28" s="105"/>
      <c r="C28" s="105"/>
      <c r="D28" s="105"/>
      <c r="E28" s="104"/>
      <c r="F28" s="108"/>
      <c r="G28" s="108"/>
      <c r="H28" s="108"/>
      <c r="I28" s="108"/>
      <c r="J28" s="108"/>
      <c r="K28" s="108"/>
      <c r="L28" s="108"/>
      <c r="M28" s="108"/>
      <c r="N28" s="104"/>
      <c r="O28" s="104"/>
      <c r="P28" s="104"/>
      <c r="Q28" s="104"/>
      <c r="R28" s="104"/>
      <c r="S28" s="104"/>
      <c r="T28" s="104"/>
      <c r="U28" s="104"/>
      <c r="V28" s="104"/>
      <c r="W28" s="104"/>
      <c r="X28" s="108"/>
      <c r="Y28" s="105"/>
      <c r="Z28" s="105"/>
      <c r="AA28" s="105"/>
      <c r="AB28" s="105"/>
      <c r="AC28" s="105"/>
      <c r="AD28" s="105"/>
      <c r="AE28" s="105"/>
      <c r="AF28" s="105"/>
      <c r="AG28" s="105"/>
      <c r="AH28" s="105"/>
      <c r="AI28" s="104"/>
      <c r="AJ28" s="104"/>
      <c r="AK28" s="104"/>
      <c r="AL28" s="104"/>
      <c r="BL28" s="1"/>
    </row>
    <row r="29" spans="1:67" ht="16" x14ac:dyDescent="0.2">
      <c r="A29" s="105"/>
      <c r="B29" s="104"/>
      <c r="C29" s="104"/>
      <c r="D29" s="104"/>
      <c r="E29" s="104"/>
      <c r="F29" s="104"/>
      <c r="G29" s="104"/>
      <c r="H29" s="104"/>
      <c r="I29" s="104"/>
      <c r="J29" s="104"/>
      <c r="K29" s="104"/>
      <c r="L29" s="104"/>
      <c r="M29" s="104"/>
      <c r="N29" s="104"/>
      <c r="O29" s="104"/>
      <c r="P29" s="104"/>
      <c r="Q29" s="104"/>
      <c r="R29" s="104"/>
      <c r="S29" s="104"/>
      <c r="T29" s="104"/>
      <c r="U29" s="104"/>
      <c r="V29" s="104"/>
      <c r="W29" s="104"/>
      <c r="X29" s="104"/>
      <c r="Y29" s="104"/>
      <c r="Z29" s="104"/>
      <c r="AA29" s="104"/>
      <c r="AB29" s="104"/>
      <c r="AC29" s="104"/>
      <c r="AD29" s="104"/>
      <c r="AE29" s="104"/>
      <c r="AF29" s="104"/>
      <c r="AG29" s="104"/>
      <c r="AH29" s="104"/>
      <c r="AI29" s="104"/>
      <c r="AJ29" s="104"/>
      <c r="AK29" s="104"/>
      <c r="AL29" s="104"/>
    </row>
    <row r="30" spans="1:67" ht="16" x14ac:dyDescent="0.2">
      <c r="A30" s="105"/>
      <c r="B30" s="104"/>
      <c r="C30" s="104"/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04"/>
      <c r="X30" s="104"/>
      <c r="Y30" s="104"/>
      <c r="Z30" s="104"/>
      <c r="AA30" s="104"/>
      <c r="AB30" s="104"/>
      <c r="AC30" s="104"/>
      <c r="AD30" s="104"/>
      <c r="AE30" s="104"/>
      <c r="AF30" s="104"/>
      <c r="AG30" s="104"/>
      <c r="AH30" s="104"/>
      <c r="AI30" s="104"/>
      <c r="AJ30" s="104"/>
      <c r="AK30" s="104"/>
      <c r="AL30" s="104"/>
    </row>
    <row r="31" spans="1:67" ht="16" x14ac:dyDescent="0.2">
      <c r="A31" s="105"/>
      <c r="B31" s="104"/>
      <c r="C31" s="104"/>
      <c r="D31" s="104"/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04"/>
      <c r="X31" s="104"/>
      <c r="Y31" s="104"/>
      <c r="Z31" s="104"/>
      <c r="AA31" s="104"/>
      <c r="AB31" s="104"/>
      <c r="AC31" s="104"/>
      <c r="AD31" s="104"/>
      <c r="AE31" s="104"/>
      <c r="AF31" s="104"/>
      <c r="AG31" s="104"/>
      <c r="AH31" s="104"/>
      <c r="AI31" s="104"/>
      <c r="AJ31" s="104"/>
      <c r="AK31" s="104"/>
      <c r="AL31" s="104"/>
    </row>
    <row r="32" spans="1:67" ht="16" x14ac:dyDescent="0.2">
      <c r="A32" s="105"/>
      <c r="B32" s="104"/>
      <c r="C32" s="104"/>
      <c r="D32" s="104"/>
      <c r="E32" s="104"/>
      <c r="F32" s="104"/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04"/>
      <c r="Z32" s="104"/>
      <c r="AA32" s="104"/>
      <c r="AB32" s="104"/>
      <c r="AC32" s="104"/>
      <c r="AD32" s="104"/>
      <c r="AE32" s="104"/>
      <c r="AF32" s="104"/>
      <c r="AG32" s="104"/>
      <c r="AH32" s="104"/>
      <c r="AI32" s="104"/>
      <c r="AJ32" s="104"/>
      <c r="AK32" s="104"/>
      <c r="AL32" s="104"/>
    </row>
    <row r="33" spans="1:64" ht="16" x14ac:dyDescent="0.2">
      <c r="A33" s="200" t="s">
        <v>442</v>
      </c>
      <c r="B33" s="200"/>
      <c r="C33" s="200"/>
      <c r="D33" s="200"/>
      <c r="E33" s="104"/>
      <c r="G33" s="106"/>
      <c r="H33" s="107" t="s">
        <v>441</v>
      </c>
      <c r="I33" s="106"/>
      <c r="J33" s="106"/>
      <c r="K33" s="106"/>
      <c r="L33" s="106"/>
      <c r="M33" s="106"/>
      <c r="N33" s="104"/>
      <c r="O33" s="104"/>
      <c r="P33" s="104"/>
      <c r="Q33" s="104"/>
      <c r="R33" s="104"/>
      <c r="S33" s="104"/>
      <c r="T33" s="104"/>
      <c r="U33" s="104"/>
      <c r="V33" s="104"/>
      <c r="W33" s="104"/>
      <c r="X33" s="200" t="s">
        <v>89</v>
      </c>
      <c r="Y33" s="200"/>
      <c r="Z33" s="200"/>
      <c r="AA33" s="200"/>
      <c r="AB33" s="200"/>
      <c r="AC33" s="200"/>
      <c r="AD33" s="200"/>
      <c r="AE33" s="200"/>
      <c r="AF33" s="200"/>
      <c r="AG33" s="200"/>
      <c r="AH33" s="200"/>
      <c r="AI33" s="104"/>
      <c r="AJ33" s="104"/>
      <c r="AK33" s="104"/>
      <c r="AL33" s="104"/>
      <c r="BL33" s="1"/>
    </row>
    <row r="34" spans="1:64" ht="16" x14ac:dyDescent="0.2">
      <c r="A34" s="105"/>
      <c r="B34" s="104"/>
      <c r="C34" s="104"/>
      <c r="D34" s="104"/>
      <c r="E34" s="104"/>
      <c r="F34" s="104"/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4"/>
      <c r="W34" s="104"/>
      <c r="X34" s="104"/>
      <c r="Y34" s="104"/>
      <c r="Z34" s="104"/>
      <c r="AA34" s="104"/>
      <c r="AB34" s="104"/>
      <c r="AC34" s="104"/>
      <c r="AD34" s="104"/>
      <c r="AE34" s="104"/>
      <c r="AF34" s="104"/>
      <c r="AG34" s="104"/>
      <c r="AH34" s="104"/>
      <c r="AI34" s="104"/>
      <c r="AJ34" s="104"/>
      <c r="AK34" s="104"/>
      <c r="AL34" s="104"/>
    </row>
    <row r="35" spans="1:64" ht="18" x14ac:dyDescent="0.2">
      <c r="A35" s="103"/>
      <c r="B35" s="102"/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  <c r="AE35" s="102"/>
      <c r="AF35" s="102"/>
      <c r="AG35" s="102"/>
      <c r="AH35" s="102"/>
      <c r="AI35" s="102"/>
      <c r="AJ35" s="102"/>
      <c r="AK35" s="102"/>
      <c r="AL35" s="102"/>
    </row>
    <row r="36" spans="1:64" ht="18" x14ac:dyDescent="0.2">
      <c r="A36" s="103"/>
      <c r="B36" s="102"/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102"/>
      <c r="AA36" s="102"/>
      <c r="AB36" s="102"/>
      <c r="AC36" s="102"/>
      <c r="AD36" s="102"/>
      <c r="AE36" s="102"/>
      <c r="AF36" s="102"/>
      <c r="AG36" s="102"/>
      <c r="AH36" s="102"/>
      <c r="AI36" s="102"/>
      <c r="AJ36" s="102"/>
      <c r="AK36" s="102"/>
      <c r="AL36" s="102"/>
    </row>
    <row r="100" spans="1:36" ht="17" x14ac:dyDescent="0.2">
      <c r="A100" s="64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</row>
    <row r="101" spans="1:36" ht="17" x14ac:dyDescent="0.2">
      <c r="A101" s="64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</row>
    <row r="102" spans="1:36" ht="17" x14ac:dyDescent="0.2">
      <c r="A102" s="64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</row>
    <row r="103" spans="1:36" ht="17" x14ac:dyDescent="0.2">
      <c r="A103" s="64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</row>
    <row r="104" spans="1:36" ht="17" x14ac:dyDescent="0.2">
      <c r="A104" s="64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</row>
    <row r="105" spans="1:36" ht="17" x14ac:dyDescent="0.2">
      <c r="A105" s="64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</row>
    <row r="106" spans="1:36" ht="17" x14ac:dyDescent="0.2">
      <c r="A106" s="64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</row>
    <row r="107" spans="1:36" ht="17" x14ac:dyDescent="0.2">
      <c r="A107" s="64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</row>
    <row r="108" spans="1:36" ht="17" x14ac:dyDescent="0.2">
      <c r="A108" s="64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</row>
    <row r="109" spans="1:36" ht="17" x14ac:dyDescent="0.2">
      <c r="A109" s="64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</row>
    <row r="110" spans="1:36" ht="17" x14ac:dyDescent="0.2">
      <c r="A110" s="64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</row>
  </sheetData>
  <mergeCells count="30">
    <mergeCell ref="A33:D33"/>
    <mergeCell ref="X33:AH33"/>
    <mergeCell ref="A22:E22"/>
    <mergeCell ref="X25:AH25"/>
    <mergeCell ref="A26:D26"/>
    <mergeCell ref="X26:AH26"/>
    <mergeCell ref="AR9:AT9"/>
    <mergeCell ref="BI9:BK9"/>
    <mergeCell ref="A9:E9"/>
    <mergeCell ref="F9:AE9"/>
    <mergeCell ref="AG9:AI9"/>
    <mergeCell ref="AJ9:AL9"/>
    <mergeCell ref="AM9:AO9"/>
    <mergeCell ref="BF9:BH9"/>
    <mergeCell ref="AP9:AQ9"/>
    <mergeCell ref="BC9:BE9"/>
    <mergeCell ref="AU9:AW9"/>
    <mergeCell ref="AX9:BB9"/>
    <mergeCell ref="BM6:BM8"/>
    <mergeCell ref="A1:G1"/>
    <mergeCell ref="A2:G2"/>
    <mergeCell ref="A4:BP4"/>
    <mergeCell ref="BN6:BN8"/>
    <mergeCell ref="A5:BN5"/>
    <mergeCell ref="B3:E3"/>
    <mergeCell ref="A6:A8"/>
    <mergeCell ref="B6:B8"/>
    <mergeCell ref="C6:C8"/>
    <mergeCell ref="D6:D8"/>
    <mergeCell ref="BL6:BL8"/>
  </mergeCells>
  <pageMargins left="0.25" right="0.25" top="0.75" bottom="0.75" header="0.3" footer="0.3"/>
  <pageSetup paperSize="9" scale="75" fitToHeight="0"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40"/>
  <sheetViews>
    <sheetView workbookViewId="0">
      <selection activeCell="A5" sqref="A5:AI5"/>
    </sheetView>
  </sheetViews>
  <sheetFormatPr baseColWidth="10" defaultColWidth="8.83203125" defaultRowHeight="15" x14ac:dyDescent="0.2"/>
  <cols>
    <col min="1" max="1" width="4.1640625" style="1" customWidth="1"/>
    <col min="2" max="2" width="13.6640625" style="1" customWidth="1"/>
    <col min="3" max="3" width="18.33203125" style="1" bestFit="1" customWidth="1"/>
    <col min="4" max="4" width="8.6640625" style="1" bestFit="1" customWidth="1"/>
    <col min="5" max="5" width="11.1640625" style="1" bestFit="1" customWidth="1"/>
    <col min="6" max="6" width="4.1640625" style="1" bestFit="1" customWidth="1"/>
    <col min="7" max="7" width="3.6640625" style="1" bestFit="1" customWidth="1"/>
    <col min="8" max="8" width="4.1640625" style="1" bestFit="1" customWidth="1"/>
    <col min="9" max="9" width="3.6640625" style="1" bestFit="1" customWidth="1"/>
    <col min="10" max="10" width="3.1640625" style="1" customWidth="1"/>
    <col min="11" max="16" width="3.6640625" style="1" bestFit="1" customWidth="1"/>
    <col min="17" max="17" width="3.6640625" style="1" customWidth="1"/>
    <col min="18" max="19" width="3.6640625" style="1" bestFit="1" customWidth="1"/>
    <col min="20" max="20" width="4.1640625" style="1" bestFit="1" customWidth="1"/>
    <col min="21" max="21" width="3.6640625" style="1" bestFit="1" customWidth="1"/>
    <col min="22" max="23" width="3.6640625" style="1" customWidth="1"/>
    <col min="24" max="24" width="3.6640625" style="1" bestFit="1" customWidth="1"/>
    <col min="25" max="29" width="3.6640625" style="1" customWidth="1"/>
    <col min="30" max="30" width="4.1640625" style="1" bestFit="1" customWidth="1"/>
    <col min="31" max="31" width="3.6640625" style="1" bestFit="1" customWidth="1"/>
    <col min="32" max="32" width="4" style="1" bestFit="1" customWidth="1"/>
    <col min="33" max="33" width="3.6640625" style="1" bestFit="1" customWidth="1"/>
    <col min="34" max="34" width="4.33203125" style="1" bestFit="1" customWidth="1"/>
    <col min="35" max="35" width="10.6640625" style="1" bestFit="1" customWidth="1"/>
    <col min="36" max="36" width="11.1640625" style="1" bestFit="1" customWidth="1"/>
  </cols>
  <sheetData>
    <row r="1" spans="1:35" x14ac:dyDescent="0.2">
      <c r="A1" s="155" t="s">
        <v>0</v>
      </c>
      <c r="B1" s="155"/>
      <c r="C1" s="155"/>
      <c r="D1" s="155"/>
      <c r="E1" s="155"/>
      <c r="F1" s="155"/>
      <c r="G1" s="155"/>
    </row>
    <row r="2" spans="1:35" x14ac:dyDescent="0.2">
      <c r="A2" s="156" t="s">
        <v>1</v>
      </c>
      <c r="B2" s="156"/>
      <c r="C2" s="156"/>
      <c r="D2" s="156"/>
      <c r="E2" s="156"/>
      <c r="F2" s="156"/>
      <c r="G2" s="156"/>
    </row>
    <row r="3" spans="1:35" x14ac:dyDescent="0.2">
      <c r="A3" s="2"/>
      <c r="B3" s="2"/>
      <c r="C3" s="2"/>
      <c r="D3" s="2"/>
      <c r="E3" s="2"/>
      <c r="F3" s="2"/>
      <c r="G3" s="2"/>
    </row>
    <row r="4" spans="1:35" x14ac:dyDescent="0.2">
      <c r="A4" s="209" t="s">
        <v>532</v>
      </c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209"/>
      <c r="S4" s="209"/>
      <c r="T4" s="209"/>
      <c r="U4" s="209"/>
      <c r="V4" s="209"/>
      <c r="W4" s="209"/>
      <c r="X4" s="209"/>
      <c r="Y4" s="209"/>
      <c r="Z4" s="209"/>
      <c r="AA4" s="209"/>
      <c r="AB4" s="209"/>
      <c r="AC4" s="209"/>
      <c r="AD4" s="209"/>
      <c r="AE4" s="209"/>
      <c r="AF4" s="209"/>
      <c r="AG4" s="209"/>
      <c r="AH4" s="209"/>
      <c r="AI4" s="209"/>
    </row>
    <row r="5" spans="1:35" x14ac:dyDescent="0.2">
      <c r="A5" s="210" t="s">
        <v>2</v>
      </c>
      <c r="B5" s="210"/>
      <c r="C5" s="210"/>
      <c r="D5" s="210"/>
      <c r="E5" s="210"/>
      <c r="F5" s="210"/>
      <c r="G5" s="210"/>
      <c r="H5" s="210"/>
      <c r="I5" s="210"/>
      <c r="J5" s="210"/>
      <c r="K5" s="210"/>
      <c r="L5" s="210"/>
      <c r="M5" s="210"/>
      <c r="N5" s="210"/>
      <c r="O5" s="210"/>
      <c r="P5" s="210"/>
      <c r="Q5" s="210"/>
      <c r="R5" s="210"/>
      <c r="S5" s="210"/>
      <c r="T5" s="210"/>
      <c r="U5" s="210"/>
      <c r="V5" s="210"/>
      <c r="W5" s="210"/>
      <c r="X5" s="210"/>
      <c r="Y5" s="210"/>
      <c r="Z5" s="210"/>
      <c r="AA5" s="210"/>
      <c r="AB5" s="210"/>
      <c r="AC5" s="210"/>
      <c r="AD5" s="210"/>
      <c r="AE5" s="210"/>
      <c r="AF5" s="210"/>
      <c r="AG5" s="210"/>
      <c r="AH5" s="210"/>
      <c r="AI5" s="210"/>
    </row>
    <row r="6" spans="1:35" ht="172" x14ac:dyDescent="0.2">
      <c r="A6" s="211" t="s">
        <v>3</v>
      </c>
      <c r="B6" s="181" t="s">
        <v>4</v>
      </c>
      <c r="C6" s="181" t="s">
        <v>5</v>
      </c>
      <c r="D6" s="181" t="s">
        <v>6</v>
      </c>
      <c r="E6" s="3" t="s">
        <v>7</v>
      </c>
      <c r="F6" s="4" t="s">
        <v>8</v>
      </c>
      <c r="G6" s="4" t="s">
        <v>9</v>
      </c>
      <c r="H6" s="4" t="s">
        <v>10</v>
      </c>
      <c r="I6" s="4" t="s">
        <v>11</v>
      </c>
      <c r="J6" s="4" t="s">
        <v>12</v>
      </c>
      <c r="K6" s="4" t="s">
        <v>13</v>
      </c>
      <c r="L6" s="4" t="s">
        <v>14</v>
      </c>
      <c r="M6" s="4" t="s">
        <v>15</v>
      </c>
      <c r="N6" s="4" t="s">
        <v>16</v>
      </c>
      <c r="O6" s="4" t="s">
        <v>17</v>
      </c>
      <c r="P6" s="4" t="s">
        <v>18</v>
      </c>
      <c r="Q6" s="4" t="s">
        <v>19</v>
      </c>
      <c r="R6" s="4" t="s">
        <v>20</v>
      </c>
      <c r="S6" s="4" t="s">
        <v>21</v>
      </c>
      <c r="T6" s="4" t="s">
        <v>22</v>
      </c>
      <c r="U6" s="4" t="s">
        <v>23</v>
      </c>
      <c r="V6" s="4" t="s">
        <v>24</v>
      </c>
      <c r="W6" s="4" t="s">
        <v>25</v>
      </c>
      <c r="X6" s="4" t="s">
        <v>26</v>
      </c>
      <c r="Y6" s="4" t="s">
        <v>27</v>
      </c>
      <c r="Z6" s="4" t="s">
        <v>28</v>
      </c>
      <c r="AA6" s="4" t="s">
        <v>29</v>
      </c>
      <c r="AB6" s="4" t="s">
        <v>30</v>
      </c>
      <c r="AC6" s="4" t="s">
        <v>31</v>
      </c>
      <c r="AD6" s="4" t="s">
        <v>32</v>
      </c>
      <c r="AE6" s="4" t="s">
        <v>33</v>
      </c>
      <c r="AF6" s="4" t="s">
        <v>34</v>
      </c>
      <c r="AG6" s="180" t="s">
        <v>35</v>
      </c>
      <c r="AH6" s="180" t="s">
        <v>36</v>
      </c>
      <c r="AI6" s="180" t="s">
        <v>396</v>
      </c>
    </row>
    <row r="7" spans="1:35" x14ac:dyDescent="0.2">
      <c r="A7" s="212"/>
      <c r="B7" s="181"/>
      <c r="C7" s="181"/>
      <c r="D7" s="181"/>
      <c r="E7" s="3" t="s">
        <v>37</v>
      </c>
      <c r="F7" s="5">
        <v>3</v>
      </c>
      <c r="G7" s="5">
        <v>3</v>
      </c>
      <c r="H7" s="5">
        <v>3</v>
      </c>
      <c r="I7" s="5">
        <v>3</v>
      </c>
      <c r="J7" s="5">
        <v>3</v>
      </c>
      <c r="K7" s="6">
        <v>2</v>
      </c>
      <c r="L7" s="6">
        <v>2</v>
      </c>
      <c r="M7" s="6">
        <v>2</v>
      </c>
      <c r="N7" s="7">
        <v>2</v>
      </c>
      <c r="O7" s="7">
        <v>2</v>
      </c>
      <c r="P7" s="7">
        <v>2</v>
      </c>
      <c r="Q7" s="5">
        <v>3</v>
      </c>
      <c r="R7" s="5">
        <v>3</v>
      </c>
      <c r="S7" s="5">
        <v>3</v>
      </c>
      <c r="T7" s="5">
        <v>2</v>
      </c>
      <c r="U7" s="5">
        <v>3</v>
      </c>
      <c r="V7" s="8">
        <v>2</v>
      </c>
      <c r="W7" s="8">
        <v>2</v>
      </c>
      <c r="X7" s="8">
        <v>2</v>
      </c>
      <c r="Y7" s="5">
        <v>3</v>
      </c>
      <c r="Z7" s="5">
        <v>3</v>
      </c>
      <c r="AA7" s="5">
        <v>3</v>
      </c>
      <c r="AB7" s="5">
        <v>3</v>
      </c>
      <c r="AC7" s="5">
        <v>3</v>
      </c>
      <c r="AD7" s="5">
        <v>3</v>
      </c>
      <c r="AE7" s="5">
        <v>3</v>
      </c>
      <c r="AF7" s="5">
        <v>3</v>
      </c>
      <c r="AG7" s="180"/>
      <c r="AH7" s="180"/>
      <c r="AI7" s="180"/>
    </row>
    <row r="8" spans="1:35" x14ac:dyDescent="0.2">
      <c r="A8" s="213"/>
      <c r="B8" s="181"/>
      <c r="C8" s="181"/>
      <c r="D8" s="181"/>
      <c r="E8" s="3" t="s">
        <v>38</v>
      </c>
      <c r="F8" s="5">
        <v>1</v>
      </c>
      <c r="G8" s="5">
        <v>1</v>
      </c>
      <c r="H8" s="5">
        <v>1</v>
      </c>
      <c r="I8" s="5">
        <v>1</v>
      </c>
      <c r="J8" s="5">
        <v>1</v>
      </c>
      <c r="K8" s="6">
        <v>2</v>
      </c>
      <c r="L8" s="6">
        <v>2</v>
      </c>
      <c r="M8" s="6">
        <v>2</v>
      </c>
      <c r="N8" s="7">
        <v>3</v>
      </c>
      <c r="O8" s="7">
        <v>3</v>
      </c>
      <c r="P8" s="7">
        <v>3</v>
      </c>
      <c r="Q8" s="5">
        <v>2</v>
      </c>
      <c r="R8" s="5">
        <v>2</v>
      </c>
      <c r="S8" s="5">
        <v>2</v>
      </c>
      <c r="T8" s="5">
        <v>2</v>
      </c>
      <c r="U8" s="5">
        <v>2</v>
      </c>
      <c r="V8" s="8">
        <v>4</v>
      </c>
      <c r="W8" s="8">
        <v>4</v>
      </c>
      <c r="X8" s="8">
        <v>4</v>
      </c>
      <c r="Y8" s="5">
        <v>3</v>
      </c>
      <c r="Z8" s="5">
        <v>3</v>
      </c>
      <c r="AA8" s="5">
        <v>3</v>
      </c>
      <c r="AB8" s="5">
        <v>3</v>
      </c>
      <c r="AC8" s="5">
        <v>3</v>
      </c>
      <c r="AD8" s="5">
        <v>2</v>
      </c>
      <c r="AE8" s="5">
        <v>2</v>
      </c>
      <c r="AF8" s="5">
        <v>1</v>
      </c>
      <c r="AG8" s="180"/>
      <c r="AH8" s="180"/>
      <c r="AI8" s="180"/>
    </row>
    <row r="9" spans="1:35" ht="16" x14ac:dyDescent="0.2">
      <c r="A9" s="22">
        <v>1</v>
      </c>
      <c r="B9" s="23">
        <v>12180002</v>
      </c>
      <c r="C9" s="24" t="s">
        <v>90</v>
      </c>
      <c r="D9" s="25" t="s">
        <v>39</v>
      </c>
      <c r="E9" s="22" t="s">
        <v>218</v>
      </c>
      <c r="F9" s="10"/>
      <c r="G9" s="10"/>
      <c r="H9" s="10"/>
      <c r="I9" s="10"/>
      <c r="J9" s="15"/>
      <c r="K9" s="11"/>
      <c r="L9" s="11"/>
      <c r="M9" s="11"/>
      <c r="N9" s="16"/>
      <c r="O9" s="16"/>
      <c r="P9" s="16"/>
      <c r="Q9" s="15"/>
      <c r="R9" s="15"/>
      <c r="S9" s="15"/>
      <c r="T9" s="15"/>
      <c r="U9" s="15"/>
      <c r="V9" s="13"/>
      <c r="W9" s="13"/>
      <c r="X9" s="13"/>
      <c r="Y9" s="15"/>
      <c r="Z9" s="15"/>
      <c r="AA9" s="15"/>
      <c r="AB9" s="15"/>
      <c r="AC9" s="15"/>
      <c r="AD9" s="15"/>
      <c r="AE9" s="15"/>
      <c r="AF9" s="10"/>
      <c r="AG9" s="9">
        <f>COUNTIF(F9:AF9, "&gt;=4,5")</f>
        <v>0</v>
      </c>
      <c r="AH9" s="9">
        <f>SUMIF(F9:AF9, "&gt;=4,5", $F$7:$AF$7)</f>
        <v>0</v>
      </c>
      <c r="AI9" s="14">
        <f>AH9*95000</f>
        <v>0</v>
      </c>
    </row>
    <row r="10" spans="1:35" ht="16" x14ac:dyDescent="0.2">
      <c r="A10" s="22">
        <v>2</v>
      </c>
      <c r="B10" s="23">
        <v>12180003</v>
      </c>
      <c r="C10" s="24" t="s">
        <v>91</v>
      </c>
      <c r="D10" s="25" t="s">
        <v>39</v>
      </c>
      <c r="E10" s="22" t="s">
        <v>218</v>
      </c>
      <c r="F10" s="10"/>
      <c r="G10" s="10"/>
      <c r="H10" s="10"/>
      <c r="I10" s="10"/>
      <c r="J10" s="10"/>
      <c r="K10" s="11"/>
      <c r="L10" s="11"/>
      <c r="M10" s="11"/>
      <c r="N10" s="12"/>
      <c r="O10" s="12"/>
      <c r="P10" s="12"/>
      <c r="Q10" s="10"/>
      <c r="R10" s="10"/>
      <c r="S10" s="10"/>
      <c r="T10" s="10"/>
      <c r="U10" s="10"/>
      <c r="V10" s="13"/>
      <c r="W10" s="13"/>
      <c r="X10" s="13"/>
      <c r="Y10" s="10"/>
      <c r="Z10" s="10"/>
      <c r="AA10" s="10"/>
      <c r="AB10" s="10"/>
      <c r="AC10" s="10"/>
      <c r="AD10" s="10"/>
      <c r="AE10" s="10"/>
      <c r="AF10" s="10"/>
      <c r="AG10" s="9">
        <f t="shared" ref="AG10:AG73" si="0">COUNTIF(F10:AF10, "&gt;=4,5")</f>
        <v>0</v>
      </c>
      <c r="AH10" s="9">
        <f t="shared" ref="AH10:AH73" si="1">SUMIF(F10:AF10, "&gt;=4,5", $F$7:$AF$7)</f>
        <v>0</v>
      </c>
      <c r="AI10" s="14">
        <f t="shared" ref="AI10:AI73" si="2">AH10*95000</f>
        <v>0</v>
      </c>
    </row>
    <row r="11" spans="1:35" ht="16" x14ac:dyDescent="0.2">
      <c r="A11" s="22">
        <v>3</v>
      </c>
      <c r="B11" s="23">
        <v>12180004</v>
      </c>
      <c r="C11" s="24" t="s">
        <v>92</v>
      </c>
      <c r="D11" s="25" t="s">
        <v>39</v>
      </c>
      <c r="E11" s="22" t="s">
        <v>218</v>
      </c>
      <c r="F11" s="10"/>
      <c r="G11" s="10"/>
      <c r="H11" s="10"/>
      <c r="I11" s="10"/>
      <c r="J11" s="10"/>
      <c r="K11" s="11"/>
      <c r="L11" s="11"/>
      <c r="M11" s="11"/>
      <c r="N11" s="12"/>
      <c r="O11" s="12"/>
      <c r="P11" s="12"/>
      <c r="Q11" s="10"/>
      <c r="R11" s="10"/>
      <c r="S11" s="10"/>
      <c r="T11" s="10"/>
      <c r="U11" s="10"/>
      <c r="V11" s="13"/>
      <c r="W11" s="13"/>
      <c r="X11" s="13"/>
      <c r="Y11" s="10"/>
      <c r="Z11" s="10"/>
      <c r="AA11" s="10"/>
      <c r="AB11" s="10"/>
      <c r="AC11" s="10"/>
      <c r="AD11" s="10"/>
      <c r="AE11" s="10"/>
      <c r="AF11" s="10"/>
      <c r="AG11" s="9">
        <f t="shared" si="0"/>
        <v>0</v>
      </c>
      <c r="AH11" s="9">
        <f t="shared" si="1"/>
        <v>0</v>
      </c>
      <c r="AI11" s="14">
        <f t="shared" si="2"/>
        <v>0</v>
      </c>
    </row>
    <row r="12" spans="1:35" ht="16" x14ac:dyDescent="0.2">
      <c r="A12" s="22">
        <v>4</v>
      </c>
      <c r="B12" s="23">
        <v>12180005</v>
      </c>
      <c r="C12" s="24" t="s">
        <v>93</v>
      </c>
      <c r="D12" s="25" t="s">
        <v>39</v>
      </c>
      <c r="E12" s="22" t="s">
        <v>218</v>
      </c>
      <c r="F12" s="10">
        <v>7.6</v>
      </c>
      <c r="G12" s="10">
        <v>7</v>
      </c>
      <c r="H12" s="10"/>
      <c r="I12" s="10">
        <v>5.4</v>
      </c>
      <c r="J12" s="10">
        <v>7.7</v>
      </c>
      <c r="K12" s="11"/>
      <c r="L12" s="11"/>
      <c r="M12" s="11">
        <v>7.5</v>
      </c>
      <c r="N12" s="12">
        <v>8.4</v>
      </c>
      <c r="O12" s="12"/>
      <c r="P12" s="12"/>
      <c r="Q12" s="10"/>
      <c r="R12" s="10"/>
      <c r="S12" s="10"/>
      <c r="T12" s="10"/>
      <c r="U12" s="10">
        <v>6.3</v>
      </c>
      <c r="V12" s="13"/>
      <c r="W12" s="13"/>
      <c r="X12" s="13"/>
      <c r="Y12" s="10"/>
      <c r="Z12" s="10"/>
      <c r="AA12" s="10"/>
      <c r="AB12" s="10"/>
      <c r="AC12" s="10"/>
      <c r="AD12" s="10">
        <v>7</v>
      </c>
      <c r="AE12" s="10"/>
      <c r="AF12" s="10">
        <v>8.1</v>
      </c>
      <c r="AG12" s="9">
        <f t="shared" si="0"/>
        <v>9</v>
      </c>
      <c r="AH12" s="9">
        <f t="shared" si="1"/>
        <v>25</v>
      </c>
      <c r="AI12" s="14">
        <f t="shared" si="2"/>
        <v>2375000</v>
      </c>
    </row>
    <row r="13" spans="1:35" ht="16" x14ac:dyDescent="0.2">
      <c r="A13" s="22">
        <v>5</v>
      </c>
      <c r="B13" s="23">
        <v>12180006</v>
      </c>
      <c r="C13" s="24" t="s">
        <v>94</v>
      </c>
      <c r="D13" s="25" t="s">
        <v>39</v>
      </c>
      <c r="E13" s="22" t="s">
        <v>218</v>
      </c>
      <c r="F13" s="10"/>
      <c r="G13" s="10"/>
      <c r="H13" s="10"/>
      <c r="I13" s="10"/>
      <c r="J13" s="10"/>
      <c r="K13" s="11"/>
      <c r="L13" s="11"/>
      <c r="M13" s="11"/>
      <c r="N13" s="12"/>
      <c r="O13" s="12"/>
      <c r="P13" s="12"/>
      <c r="Q13" s="10"/>
      <c r="R13" s="10"/>
      <c r="S13" s="10"/>
      <c r="T13" s="10"/>
      <c r="U13" s="10"/>
      <c r="V13" s="13"/>
      <c r="W13" s="13"/>
      <c r="X13" s="13"/>
      <c r="Y13" s="10"/>
      <c r="Z13" s="10"/>
      <c r="AA13" s="10"/>
      <c r="AB13" s="10"/>
      <c r="AC13" s="10"/>
      <c r="AD13" s="10"/>
      <c r="AE13" s="10"/>
      <c r="AF13" s="10"/>
      <c r="AG13" s="9">
        <f t="shared" si="0"/>
        <v>0</v>
      </c>
      <c r="AH13" s="9">
        <f t="shared" si="1"/>
        <v>0</v>
      </c>
      <c r="AI13" s="14">
        <f t="shared" si="2"/>
        <v>0</v>
      </c>
    </row>
    <row r="14" spans="1:35" ht="16" x14ac:dyDescent="0.2">
      <c r="A14" s="22">
        <v>6</v>
      </c>
      <c r="B14" s="23">
        <v>12180007</v>
      </c>
      <c r="C14" s="24" t="s">
        <v>95</v>
      </c>
      <c r="D14" s="25" t="s">
        <v>39</v>
      </c>
      <c r="E14" s="22" t="s">
        <v>218</v>
      </c>
      <c r="F14" s="10">
        <v>6</v>
      </c>
      <c r="G14" s="10">
        <v>8</v>
      </c>
      <c r="H14" s="10"/>
      <c r="I14" s="10"/>
      <c r="J14" s="10">
        <v>9</v>
      </c>
      <c r="K14" s="11"/>
      <c r="L14" s="11"/>
      <c r="M14" s="11"/>
      <c r="N14" s="12"/>
      <c r="O14" s="12"/>
      <c r="P14" s="12"/>
      <c r="Q14" s="10"/>
      <c r="R14" s="10"/>
      <c r="S14" s="10"/>
      <c r="T14" s="10"/>
      <c r="U14" s="15"/>
      <c r="V14" s="13"/>
      <c r="W14" s="13"/>
      <c r="X14" s="13"/>
      <c r="Y14" s="10"/>
      <c r="Z14" s="10"/>
      <c r="AA14" s="10"/>
      <c r="AB14" s="10"/>
      <c r="AC14" s="10"/>
      <c r="AD14" s="10"/>
      <c r="AE14" s="10"/>
      <c r="AF14" s="10">
        <v>8</v>
      </c>
      <c r="AG14" s="9">
        <f t="shared" si="0"/>
        <v>4</v>
      </c>
      <c r="AH14" s="9">
        <f t="shared" si="1"/>
        <v>12</v>
      </c>
      <c r="AI14" s="14">
        <f t="shared" si="2"/>
        <v>1140000</v>
      </c>
    </row>
    <row r="15" spans="1:35" ht="16" x14ac:dyDescent="0.2">
      <c r="A15" s="22">
        <v>7</v>
      </c>
      <c r="B15" s="23">
        <v>12180024</v>
      </c>
      <c r="C15" s="24" t="s">
        <v>96</v>
      </c>
      <c r="D15" s="25" t="s">
        <v>182</v>
      </c>
      <c r="E15" s="22" t="s">
        <v>218</v>
      </c>
      <c r="F15" s="10"/>
      <c r="G15" s="10"/>
      <c r="H15" s="10"/>
      <c r="I15" s="10"/>
      <c r="J15" s="10"/>
      <c r="K15" s="11"/>
      <c r="L15" s="11"/>
      <c r="M15" s="11"/>
      <c r="N15" s="12"/>
      <c r="O15" s="12"/>
      <c r="P15" s="12"/>
      <c r="Q15" s="10"/>
      <c r="R15" s="10"/>
      <c r="S15" s="10"/>
      <c r="T15" s="10"/>
      <c r="U15" s="10"/>
      <c r="V15" s="13"/>
      <c r="W15" s="13"/>
      <c r="X15" s="13"/>
      <c r="Y15" s="10"/>
      <c r="Z15" s="10"/>
      <c r="AA15" s="10"/>
      <c r="AB15" s="10"/>
      <c r="AC15" s="10"/>
      <c r="AD15" s="10"/>
      <c r="AE15" s="10"/>
      <c r="AF15" s="10"/>
      <c r="AG15" s="9">
        <f t="shared" si="0"/>
        <v>0</v>
      </c>
      <c r="AH15" s="9">
        <f t="shared" si="1"/>
        <v>0</v>
      </c>
      <c r="AI15" s="14">
        <f t="shared" si="2"/>
        <v>0</v>
      </c>
    </row>
    <row r="16" spans="1:35" ht="16" x14ac:dyDescent="0.2">
      <c r="A16" s="22">
        <v>8</v>
      </c>
      <c r="B16" s="23">
        <v>12180025</v>
      </c>
      <c r="C16" s="24" t="s">
        <v>97</v>
      </c>
      <c r="D16" s="25" t="s">
        <v>182</v>
      </c>
      <c r="E16" s="22" t="s">
        <v>218</v>
      </c>
      <c r="F16" s="10">
        <v>7.8</v>
      </c>
      <c r="G16" s="10">
        <v>7.3</v>
      </c>
      <c r="H16" s="10"/>
      <c r="I16" s="10">
        <v>5.2</v>
      </c>
      <c r="J16" s="10">
        <v>8.6999999999999993</v>
      </c>
      <c r="K16" s="11"/>
      <c r="L16" s="11"/>
      <c r="M16" s="11">
        <v>7.8</v>
      </c>
      <c r="N16" s="12"/>
      <c r="O16" s="12"/>
      <c r="P16" s="12"/>
      <c r="Q16" s="10"/>
      <c r="R16" s="10"/>
      <c r="S16" s="10"/>
      <c r="T16" s="10"/>
      <c r="U16" s="10">
        <v>7.7</v>
      </c>
      <c r="V16" s="13"/>
      <c r="W16" s="13"/>
      <c r="X16" s="13"/>
      <c r="Y16" s="10"/>
      <c r="Z16" s="10"/>
      <c r="AA16" s="10"/>
      <c r="AB16" s="10"/>
      <c r="AC16" s="10"/>
      <c r="AD16" s="10">
        <v>8.1</v>
      </c>
      <c r="AE16" s="10">
        <v>6.7</v>
      </c>
      <c r="AF16" s="10">
        <v>7.9</v>
      </c>
      <c r="AG16" s="9">
        <f t="shared" si="0"/>
        <v>9</v>
      </c>
      <c r="AH16" s="9">
        <f t="shared" si="1"/>
        <v>26</v>
      </c>
      <c r="AI16" s="14">
        <f t="shared" si="2"/>
        <v>2470000</v>
      </c>
    </row>
    <row r="17" spans="1:35" ht="16" x14ac:dyDescent="0.2">
      <c r="A17" s="22">
        <v>9</v>
      </c>
      <c r="B17" s="23">
        <v>12180029</v>
      </c>
      <c r="C17" s="24" t="s">
        <v>98</v>
      </c>
      <c r="D17" s="25" t="s">
        <v>41</v>
      </c>
      <c r="E17" s="22" t="s">
        <v>218</v>
      </c>
      <c r="F17" s="10">
        <v>7</v>
      </c>
      <c r="G17" s="10">
        <v>5</v>
      </c>
      <c r="H17" s="10">
        <v>7</v>
      </c>
      <c r="I17" s="10">
        <v>6</v>
      </c>
      <c r="J17" s="10">
        <v>7</v>
      </c>
      <c r="K17" s="11"/>
      <c r="L17" s="11"/>
      <c r="M17" s="11"/>
      <c r="N17" s="12"/>
      <c r="O17" s="12"/>
      <c r="P17" s="12">
        <v>5</v>
      </c>
      <c r="Q17" s="10">
        <v>6</v>
      </c>
      <c r="R17" s="10">
        <v>6</v>
      </c>
      <c r="S17" s="10"/>
      <c r="T17" s="10"/>
      <c r="U17" s="10">
        <v>5</v>
      </c>
      <c r="V17" s="13"/>
      <c r="W17" s="13"/>
      <c r="X17" s="13"/>
      <c r="Y17" s="10"/>
      <c r="Z17" s="10"/>
      <c r="AA17" s="10"/>
      <c r="AB17" s="10"/>
      <c r="AC17" s="10"/>
      <c r="AD17" s="10">
        <v>6</v>
      </c>
      <c r="AE17" s="10">
        <v>7</v>
      </c>
      <c r="AF17" s="10">
        <v>7</v>
      </c>
      <c r="AG17" s="9">
        <f t="shared" si="0"/>
        <v>12</v>
      </c>
      <c r="AH17" s="9">
        <f t="shared" si="1"/>
        <v>35</v>
      </c>
      <c r="AI17" s="14">
        <f t="shared" si="2"/>
        <v>3325000</v>
      </c>
    </row>
    <row r="18" spans="1:35" ht="16" x14ac:dyDescent="0.2">
      <c r="A18" s="22">
        <v>10</v>
      </c>
      <c r="B18" s="23">
        <v>12180030</v>
      </c>
      <c r="C18" s="24" t="s">
        <v>99</v>
      </c>
      <c r="D18" s="25" t="s">
        <v>183</v>
      </c>
      <c r="E18" s="22" t="s">
        <v>218</v>
      </c>
      <c r="F18" s="10"/>
      <c r="G18" s="10"/>
      <c r="H18" s="10"/>
      <c r="I18" s="10"/>
      <c r="J18" s="10"/>
      <c r="K18" s="11"/>
      <c r="L18" s="11"/>
      <c r="M18" s="11"/>
      <c r="N18" s="12"/>
      <c r="O18" s="12"/>
      <c r="P18" s="12"/>
      <c r="Q18" s="10"/>
      <c r="R18" s="10"/>
      <c r="S18" s="10"/>
      <c r="T18" s="10"/>
      <c r="U18" s="10"/>
      <c r="V18" s="13"/>
      <c r="W18" s="13"/>
      <c r="X18" s="13"/>
      <c r="Y18" s="10"/>
      <c r="Z18" s="10"/>
      <c r="AA18" s="10"/>
      <c r="AB18" s="10"/>
      <c r="AC18" s="10"/>
      <c r="AD18" s="10"/>
      <c r="AE18" s="10"/>
      <c r="AF18" s="10"/>
      <c r="AG18" s="9">
        <f t="shared" si="0"/>
        <v>0</v>
      </c>
      <c r="AH18" s="9">
        <f t="shared" si="1"/>
        <v>0</v>
      </c>
      <c r="AI18" s="14">
        <f t="shared" si="2"/>
        <v>0</v>
      </c>
    </row>
    <row r="19" spans="1:35" ht="16" x14ac:dyDescent="0.2">
      <c r="A19" s="22">
        <v>11</v>
      </c>
      <c r="B19" s="23">
        <v>12180032</v>
      </c>
      <c r="C19" s="24" t="s">
        <v>100</v>
      </c>
      <c r="D19" s="25" t="s">
        <v>42</v>
      </c>
      <c r="E19" s="22" t="s">
        <v>218</v>
      </c>
      <c r="F19" s="10">
        <v>7</v>
      </c>
      <c r="G19" s="10">
        <v>9</v>
      </c>
      <c r="H19" s="10"/>
      <c r="I19" s="10"/>
      <c r="J19" s="10">
        <v>6</v>
      </c>
      <c r="K19" s="11"/>
      <c r="L19" s="11"/>
      <c r="M19" s="11">
        <v>8</v>
      </c>
      <c r="N19" s="12"/>
      <c r="O19" s="12"/>
      <c r="P19" s="12">
        <v>7</v>
      </c>
      <c r="Q19" s="10"/>
      <c r="R19" s="10"/>
      <c r="S19" s="10"/>
      <c r="T19" s="10"/>
      <c r="U19" s="15"/>
      <c r="V19" s="13"/>
      <c r="W19" s="13"/>
      <c r="X19" s="13"/>
      <c r="Y19" s="10"/>
      <c r="Z19" s="10"/>
      <c r="AA19" s="10"/>
      <c r="AB19" s="10"/>
      <c r="AC19" s="10"/>
      <c r="AD19" s="10"/>
      <c r="AE19" s="10"/>
      <c r="AF19" s="10">
        <v>6</v>
      </c>
      <c r="AG19" s="9">
        <f t="shared" si="0"/>
        <v>6</v>
      </c>
      <c r="AH19" s="9">
        <f t="shared" si="1"/>
        <v>16</v>
      </c>
      <c r="AI19" s="14">
        <f t="shared" si="2"/>
        <v>1520000</v>
      </c>
    </row>
    <row r="20" spans="1:35" ht="16" x14ac:dyDescent="0.2">
      <c r="A20" s="22">
        <v>12</v>
      </c>
      <c r="B20" s="23">
        <v>12180038</v>
      </c>
      <c r="C20" s="24" t="s">
        <v>101</v>
      </c>
      <c r="D20" s="25" t="s">
        <v>184</v>
      </c>
      <c r="E20" s="22" t="s">
        <v>218</v>
      </c>
      <c r="F20" s="10">
        <v>6.8</v>
      </c>
      <c r="G20" s="10">
        <v>5.7</v>
      </c>
      <c r="H20" s="10">
        <v>6.7</v>
      </c>
      <c r="I20" s="10"/>
      <c r="J20" s="10">
        <v>5.9</v>
      </c>
      <c r="K20" s="11"/>
      <c r="L20" s="11"/>
      <c r="M20" s="11"/>
      <c r="N20" s="12"/>
      <c r="O20" s="12">
        <v>5.0999999999999996</v>
      </c>
      <c r="P20" s="12"/>
      <c r="Q20" s="10"/>
      <c r="R20" s="10"/>
      <c r="S20" s="10"/>
      <c r="T20" s="10"/>
      <c r="U20" s="10">
        <v>6.2</v>
      </c>
      <c r="V20" s="13"/>
      <c r="W20" s="13"/>
      <c r="X20" s="13">
        <v>7.1</v>
      </c>
      <c r="Y20" s="10"/>
      <c r="Z20" s="10"/>
      <c r="AA20" s="10"/>
      <c r="AB20" s="10"/>
      <c r="AC20" s="10"/>
      <c r="AD20" s="10">
        <v>7.2</v>
      </c>
      <c r="AE20" s="10">
        <v>5</v>
      </c>
      <c r="AF20" s="10">
        <v>6.6</v>
      </c>
      <c r="AG20" s="9">
        <f t="shared" si="0"/>
        <v>10</v>
      </c>
      <c r="AH20" s="9">
        <f t="shared" si="1"/>
        <v>28</v>
      </c>
      <c r="AI20" s="14">
        <f t="shared" si="2"/>
        <v>2660000</v>
      </c>
    </row>
    <row r="21" spans="1:35" ht="16" x14ac:dyDescent="0.2">
      <c r="A21" s="22">
        <v>13</v>
      </c>
      <c r="B21" s="23">
        <v>12180040</v>
      </c>
      <c r="C21" s="24" t="s">
        <v>102</v>
      </c>
      <c r="D21" s="25" t="s">
        <v>185</v>
      </c>
      <c r="E21" s="22" t="s">
        <v>218</v>
      </c>
      <c r="F21" s="10"/>
      <c r="G21" s="10"/>
      <c r="H21" s="10"/>
      <c r="I21" s="10"/>
      <c r="J21" s="10"/>
      <c r="K21" s="11"/>
      <c r="L21" s="11"/>
      <c r="M21" s="11"/>
      <c r="N21" s="12"/>
      <c r="O21" s="12"/>
      <c r="P21" s="12"/>
      <c r="Q21" s="10"/>
      <c r="R21" s="10"/>
      <c r="S21" s="10"/>
      <c r="T21" s="10"/>
      <c r="U21" s="10"/>
      <c r="V21" s="13"/>
      <c r="W21" s="13"/>
      <c r="X21" s="13"/>
      <c r="Y21" s="10"/>
      <c r="Z21" s="10"/>
      <c r="AA21" s="10"/>
      <c r="AB21" s="10"/>
      <c r="AC21" s="10"/>
      <c r="AD21" s="10"/>
      <c r="AE21" s="10"/>
      <c r="AF21" s="10"/>
      <c r="AG21" s="9">
        <f t="shared" si="0"/>
        <v>0</v>
      </c>
      <c r="AH21" s="9">
        <f t="shared" si="1"/>
        <v>0</v>
      </c>
      <c r="AI21" s="14">
        <f t="shared" si="2"/>
        <v>0</v>
      </c>
    </row>
    <row r="22" spans="1:35" ht="16" x14ac:dyDescent="0.2">
      <c r="A22" s="22">
        <v>14</v>
      </c>
      <c r="B22" s="23">
        <v>12180045</v>
      </c>
      <c r="C22" s="24" t="s">
        <v>103</v>
      </c>
      <c r="D22" s="25" t="s">
        <v>43</v>
      </c>
      <c r="E22" s="22" t="s">
        <v>218</v>
      </c>
      <c r="F22" s="10"/>
      <c r="G22" s="10"/>
      <c r="H22" s="10"/>
      <c r="I22" s="10">
        <v>7.1</v>
      </c>
      <c r="J22" s="10"/>
      <c r="K22" s="11"/>
      <c r="L22" s="11"/>
      <c r="M22" s="11"/>
      <c r="N22" s="12"/>
      <c r="O22" s="12"/>
      <c r="P22" s="12"/>
      <c r="Q22" s="10"/>
      <c r="R22" s="10"/>
      <c r="S22" s="10"/>
      <c r="T22" s="10"/>
      <c r="U22" s="10"/>
      <c r="V22" s="13"/>
      <c r="W22" s="13"/>
      <c r="X22" s="13"/>
      <c r="Y22" s="10"/>
      <c r="Z22" s="10"/>
      <c r="AA22" s="10"/>
      <c r="AB22" s="10"/>
      <c r="AC22" s="10"/>
      <c r="AD22" s="10"/>
      <c r="AE22" s="10"/>
      <c r="AF22" s="10"/>
      <c r="AG22" s="9">
        <f t="shared" si="0"/>
        <v>1</v>
      </c>
      <c r="AH22" s="9">
        <f t="shared" si="1"/>
        <v>3</v>
      </c>
      <c r="AI22" s="14">
        <f t="shared" si="2"/>
        <v>285000</v>
      </c>
    </row>
    <row r="23" spans="1:35" ht="16" x14ac:dyDescent="0.2">
      <c r="A23" s="22">
        <v>15</v>
      </c>
      <c r="B23" s="23">
        <v>12180046</v>
      </c>
      <c r="C23" s="24" t="s">
        <v>104</v>
      </c>
      <c r="D23" s="25" t="s">
        <v>186</v>
      </c>
      <c r="E23" s="22" t="s">
        <v>218</v>
      </c>
      <c r="F23" s="10"/>
      <c r="G23" s="10"/>
      <c r="H23" s="10"/>
      <c r="I23" s="10"/>
      <c r="J23" s="10"/>
      <c r="K23" s="11"/>
      <c r="L23" s="11"/>
      <c r="M23" s="11"/>
      <c r="N23" s="12"/>
      <c r="O23" s="12"/>
      <c r="P23" s="12"/>
      <c r="Q23" s="10"/>
      <c r="R23" s="10"/>
      <c r="S23" s="10"/>
      <c r="T23" s="10"/>
      <c r="U23" s="10"/>
      <c r="V23" s="13"/>
      <c r="W23" s="13"/>
      <c r="X23" s="13"/>
      <c r="Y23" s="10"/>
      <c r="Z23" s="10"/>
      <c r="AA23" s="10"/>
      <c r="AB23" s="10"/>
      <c r="AC23" s="10"/>
      <c r="AD23" s="10"/>
      <c r="AE23" s="10"/>
      <c r="AF23" s="10"/>
      <c r="AG23" s="9">
        <f t="shared" si="0"/>
        <v>0</v>
      </c>
      <c r="AH23" s="9">
        <f t="shared" si="1"/>
        <v>0</v>
      </c>
      <c r="AI23" s="14">
        <f t="shared" si="2"/>
        <v>0</v>
      </c>
    </row>
    <row r="24" spans="1:35" ht="16" x14ac:dyDescent="0.2">
      <c r="A24" s="22">
        <v>16</v>
      </c>
      <c r="B24" s="23">
        <v>12180047</v>
      </c>
      <c r="C24" s="24" t="s">
        <v>105</v>
      </c>
      <c r="D24" s="25" t="s">
        <v>187</v>
      </c>
      <c r="E24" s="22" t="s">
        <v>218</v>
      </c>
      <c r="F24" s="10">
        <v>7.3</v>
      </c>
      <c r="G24" s="10">
        <v>7</v>
      </c>
      <c r="H24" s="10"/>
      <c r="I24" s="10"/>
      <c r="J24" s="10">
        <v>7.8</v>
      </c>
      <c r="K24" s="11">
        <v>8.4</v>
      </c>
      <c r="L24" s="11"/>
      <c r="M24" s="11"/>
      <c r="N24" s="12"/>
      <c r="O24" s="12">
        <v>6.3</v>
      </c>
      <c r="P24" s="12"/>
      <c r="Q24" s="10"/>
      <c r="R24" s="10"/>
      <c r="S24" s="10"/>
      <c r="T24" s="10"/>
      <c r="U24" s="15"/>
      <c r="V24" s="13"/>
      <c r="W24" s="13"/>
      <c r="X24" s="13">
        <v>5.8</v>
      </c>
      <c r="Y24" s="10"/>
      <c r="Z24" s="10"/>
      <c r="AA24" s="10"/>
      <c r="AB24" s="10"/>
      <c r="AC24" s="10"/>
      <c r="AD24" s="10">
        <v>5.7</v>
      </c>
      <c r="AE24" s="10"/>
      <c r="AF24" s="10"/>
      <c r="AG24" s="9">
        <f t="shared" si="0"/>
        <v>7</v>
      </c>
      <c r="AH24" s="9">
        <f t="shared" si="1"/>
        <v>18</v>
      </c>
      <c r="AI24" s="14">
        <f t="shared" si="2"/>
        <v>1710000</v>
      </c>
    </row>
    <row r="25" spans="1:35" ht="16" x14ac:dyDescent="0.2">
      <c r="A25" s="22">
        <v>17</v>
      </c>
      <c r="B25" s="23">
        <v>12180048</v>
      </c>
      <c r="C25" s="24" t="s">
        <v>106</v>
      </c>
      <c r="D25" s="25" t="s">
        <v>188</v>
      </c>
      <c r="E25" s="22" t="s">
        <v>218</v>
      </c>
      <c r="F25" s="10">
        <v>7</v>
      </c>
      <c r="G25" s="10">
        <v>6</v>
      </c>
      <c r="H25" s="10">
        <v>6.88</v>
      </c>
      <c r="I25" s="10"/>
      <c r="J25" s="10">
        <v>6</v>
      </c>
      <c r="K25" s="11"/>
      <c r="L25" s="11"/>
      <c r="M25" s="11">
        <v>6</v>
      </c>
      <c r="N25" s="12"/>
      <c r="O25" s="12">
        <v>6</v>
      </c>
      <c r="P25" s="12"/>
      <c r="Q25" s="10"/>
      <c r="R25" s="10"/>
      <c r="S25" s="10"/>
      <c r="T25" s="10"/>
      <c r="U25" s="10"/>
      <c r="V25" s="13"/>
      <c r="W25" s="13"/>
      <c r="X25" s="13">
        <v>5</v>
      </c>
      <c r="Y25" s="10"/>
      <c r="Z25" s="10"/>
      <c r="AA25" s="10"/>
      <c r="AB25" s="10"/>
      <c r="AC25" s="10"/>
      <c r="AD25" s="10">
        <v>6</v>
      </c>
      <c r="AE25" s="10"/>
      <c r="AF25" s="10"/>
      <c r="AG25" s="9">
        <f t="shared" si="0"/>
        <v>8</v>
      </c>
      <c r="AH25" s="9">
        <f t="shared" si="1"/>
        <v>21</v>
      </c>
      <c r="AI25" s="14">
        <f t="shared" si="2"/>
        <v>1995000</v>
      </c>
    </row>
    <row r="26" spans="1:35" ht="16" x14ac:dyDescent="0.2">
      <c r="A26" s="22">
        <v>18</v>
      </c>
      <c r="B26" s="23">
        <v>12180052</v>
      </c>
      <c r="C26" s="24" t="s">
        <v>58</v>
      </c>
      <c r="D26" s="25" t="s">
        <v>189</v>
      </c>
      <c r="E26" s="22" t="s">
        <v>218</v>
      </c>
      <c r="F26" s="10"/>
      <c r="G26" s="10"/>
      <c r="H26" s="10"/>
      <c r="I26" s="10"/>
      <c r="J26" s="10"/>
      <c r="K26" s="11"/>
      <c r="L26" s="11"/>
      <c r="M26" s="11"/>
      <c r="N26" s="12"/>
      <c r="O26" s="12"/>
      <c r="P26" s="12"/>
      <c r="Q26" s="10"/>
      <c r="R26" s="10"/>
      <c r="S26" s="10"/>
      <c r="T26" s="10"/>
      <c r="U26" s="10"/>
      <c r="V26" s="13"/>
      <c r="W26" s="13"/>
      <c r="X26" s="13"/>
      <c r="Y26" s="10"/>
      <c r="Z26" s="10"/>
      <c r="AA26" s="10"/>
      <c r="AB26" s="10"/>
      <c r="AC26" s="10"/>
      <c r="AD26" s="10"/>
      <c r="AE26" s="10"/>
      <c r="AF26" s="10"/>
      <c r="AG26" s="9">
        <f t="shared" si="0"/>
        <v>0</v>
      </c>
      <c r="AH26" s="9">
        <f t="shared" si="1"/>
        <v>0</v>
      </c>
      <c r="AI26" s="14">
        <f t="shared" si="2"/>
        <v>0</v>
      </c>
    </row>
    <row r="27" spans="1:35" ht="16" x14ac:dyDescent="0.2">
      <c r="A27" s="22">
        <v>19</v>
      </c>
      <c r="B27" s="23">
        <v>12180054</v>
      </c>
      <c r="C27" s="24" t="s">
        <v>107</v>
      </c>
      <c r="D27" s="25" t="s">
        <v>45</v>
      </c>
      <c r="E27" s="22" t="s">
        <v>218</v>
      </c>
      <c r="F27" s="10"/>
      <c r="G27" s="10"/>
      <c r="H27" s="10"/>
      <c r="I27" s="15"/>
      <c r="J27" s="15"/>
      <c r="K27" s="11"/>
      <c r="L27" s="11"/>
      <c r="M27" s="11"/>
      <c r="N27" s="16"/>
      <c r="O27" s="16"/>
      <c r="P27" s="16"/>
      <c r="Q27" s="15"/>
      <c r="R27" s="15"/>
      <c r="S27" s="15"/>
      <c r="T27" s="15"/>
      <c r="U27" s="15"/>
      <c r="V27" s="13"/>
      <c r="W27" s="13"/>
      <c r="X27" s="13"/>
      <c r="Y27" s="15"/>
      <c r="Z27" s="15"/>
      <c r="AA27" s="15"/>
      <c r="AB27" s="15"/>
      <c r="AC27" s="15"/>
      <c r="AD27" s="15"/>
      <c r="AE27" s="15"/>
      <c r="AF27" s="15"/>
      <c r="AG27" s="9">
        <f t="shared" si="0"/>
        <v>0</v>
      </c>
      <c r="AH27" s="9">
        <f t="shared" si="1"/>
        <v>0</v>
      </c>
      <c r="AI27" s="14">
        <f t="shared" si="2"/>
        <v>0</v>
      </c>
    </row>
    <row r="28" spans="1:35" ht="16" x14ac:dyDescent="0.2">
      <c r="A28" s="22">
        <v>20</v>
      </c>
      <c r="B28" s="23">
        <v>12180055</v>
      </c>
      <c r="C28" s="24" t="s">
        <v>108</v>
      </c>
      <c r="D28" s="25" t="s">
        <v>45</v>
      </c>
      <c r="E28" s="22" t="s">
        <v>218</v>
      </c>
      <c r="F28" s="10">
        <v>9.5</v>
      </c>
      <c r="G28" s="10">
        <v>7.3</v>
      </c>
      <c r="H28" s="10"/>
      <c r="I28" s="10">
        <v>7</v>
      </c>
      <c r="J28" s="10">
        <v>7.4</v>
      </c>
      <c r="K28" s="11"/>
      <c r="L28" s="11"/>
      <c r="M28" s="11">
        <v>7.4</v>
      </c>
      <c r="N28" s="12"/>
      <c r="O28" s="12"/>
      <c r="P28" s="12">
        <v>6.9</v>
      </c>
      <c r="Q28" s="10"/>
      <c r="R28" s="10"/>
      <c r="S28" s="10"/>
      <c r="T28" s="10"/>
      <c r="U28" s="10">
        <v>5.2</v>
      </c>
      <c r="V28" s="13"/>
      <c r="W28" s="13"/>
      <c r="X28" s="13"/>
      <c r="Y28" s="10"/>
      <c r="Z28" s="10"/>
      <c r="AA28" s="10"/>
      <c r="AB28" s="10"/>
      <c r="AC28" s="10"/>
      <c r="AD28" s="10">
        <v>9</v>
      </c>
      <c r="AE28" s="10">
        <v>6.9</v>
      </c>
      <c r="AF28" s="10">
        <v>7.2</v>
      </c>
      <c r="AG28" s="9">
        <f t="shared" si="0"/>
        <v>10</v>
      </c>
      <c r="AH28" s="9">
        <f t="shared" si="1"/>
        <v>28</v>
      </c>
      <c r="AI28" s="14">
        <f t="shared" si="2"/>
        <v>2660000</v>
      </c>
    </row>
    <row r="29" spans="1:35" ht="16" x14ac:dyDescent="0.2">
      <c r="A29" s="22">
        <v>21</v>
      </c>
      <c r="B29" s="23">
        <v>12180056</v>
      </c>
      <c r="C29" s="24" t="s">
        <v>109</v>
      </c>
      <c r="D29" s="25" t="s">
        <v>45</v>
      </c>
      <c r="E29" s="22" t="s">
        <v>218</v>
      </c>
      <c r="F29" s="10"/>
      <c r="G29" s="10"/>
      <c r="H29" s="10"/>
      <c r="I29" s="10"/>
      <c r="J29" s="10"/>
      <c r="K29" s="11"/>
      <c r="L29" s="11"/>
      <c r="M29" s="11"/>
      <c r="N29" s="12"/>
      <c r="O29" s="12"/>
      <c r="P29" s="12"/>
      <c r="Q29" s="10"/>
      <c r="R29" s="10"/>
      <c r="S29" s="10"/>
      <c r="T29" s="10"/>
      <c r="U29" s="10"/>
      <c r="V29" s="13"/>
      <c r="W29" s="13"/>
      <c r="X29" s="13"/>
      <c r="Y29" s="10"/>
      <c r="Z29" s="10"/>
      <c r="AA29" s="10"/>
      <c r="AB29" s="10"/>
      <c r="AC29" s="10"/>
      <c r="AD29" s="10"/>
      <c r="AE29" s="10"/>
      <c r="AF29" s="10"/>
      <c r="AG29" s="9">
        <f t="shared" si="0"/>
        <v>0</v>
      </c>
      <c r="AH29" s="9">
        <f t="shared" si="1"/>
        <v>0</v>
      </c>
      <c r="AI29" s="14">
        <f t="shared" si="2"/>
        <v>0</v>
      </c>
    </row>
    <row r="30" spans="1:35" ht="16" x14ac:dyDescent="0.2">
      <c r="A30" s="22">
        <v>22</v>
      </c>
      <c r="B30" s="23">
        <v>12180058</v>
      </c>
      <c r="C30" s="24" t="s">
        <v>110</v>
      </c>
      <c r="D30" s="25" t="s">
        <v>190</v>
      </c>
      <c r="E30" s="22" t="s">
        <v>218</v>
      </c>
      <c r="F30" s="10"/>
      <c r="G30" s="10"/>
      <c r="H30" s="10"/>
      <c r="I30" s="10"/>
      <c r="J30" s="10"/>
      <c r="K30" s="11"/>
      <c r="L30" s="11"/>
      <c r="M30" s="11"/>
      <c r="N30" s="12"/>
      <c r="O30" s="12"/>
      <c r="P30" s="12"/>
      <c r="Q30" s="10"/>
      <c r="R30" s="10"/>
      <c r="S30" s="10"/>
      <c r="T30" s="10"/>
      <c r="U30" s="10"/>
      <c r="V30" s="13"/>
      <c r="W30" s="13"/>
      <c r="X30" s="13"/>
      <c r="Y30" s="10"/>
      <c r="Z30" s="10"/>
      <c r="AA30" s="10"/>
      <c r="AB30" s="10"/>
      <c r="AC30" s="10"/>
      <c r="AD30" s="10"/>
      <c r="AE30" s="10"/>
      <c r="AF30" s="10"/>
      <c r="AG30" s="9">
        <f t="shared" si="0"/>
        <v>0</v>
      </c>
      <c r="AH30" s="9">
        <f t="shared" si="1"/>
        <v>0</v>
      </c>
      <c r="AI30" s="14">
        <f t="shared" si="2"/>
        <v>0</v>
      </c>
    </row>
    <row r="31" spans="1:35" ht="16" x14ac:dyDescent="0.2">
      <c r="A31" s="22">
        <v>23</v>
      </c>
      <c r="B31" s="23">
        <v>12180060</v>
      </c>
      <c r="C31" s="24" t="s">
        <v>111</v>
      </c>
      <c r="D31" s="25" t="s">
        <v>191</v>
      </c>
      <c r="E31" s="22" t="s">
        <v>218</v>
      </c>
      <c r="F31" s="10"/>
      <c r="G31" s="10"/>
      <c r="H31" s="10"/>
      <c r="I31" s="10"/>
      <c r="J31" s="10"/>
      <c r="K31" s="11"/>
      <c r="L31" s="11"/>
      <c r="M31" s="11"/>
      <c r="N31" s="12"/>
      <c r="O31" s="12"/>
      <c r="P31" s="12"/>
      <c r="Q31" s="10"/>
      <c r="R31" s="10"/>
      <c r="S31" s="10"/>
      <c r="T31" s="10"/>
      <c r="U31" s="10"/>
      <c r="V31" s="13"/>
      <c r="W31" s="13"/>
      <c r="X31" s="13"/>
      <c r="Y31" s="10"/>
      <c r="Z31" s="10"/>
      <c r="AA31" s="10"/>
      <c r="AB31" s="10"/>
      <c r="AC31" s="10"/>
      <c r="AD31" s="10"/>
      <c r="AE31" s="10"/>
      <c r="AF31" s="10"/>
      <c r="AG31" s="9">
        <f t="shared" si="0"/>
        <v>0</v>
      </c>
      <c r="AH31" s="9">
        <f t="shared" si="1"/>
        <v>0</v>
      </c>
      <c r="AI31" s="14">
        <f t="shared" si="2"/>
        <v>0</v>
      </c>
    </row>
    <row r="32" spans="1:35" ht="16" x14ac:dyDescent="0.2">
      <c r="A32" s="22">
        <v>24</v>
      </c>
      <c r="B32" s="23">
        <v>12180061</v>
      </c>
      <c r="C32" s="24" t="s">
        <v>112</v>
      </c>
      <c r="D32" s="25" t="s">
        <v>192</v>
      </c>
      <c r="E32" s="22" t="s">
        <v>218</v>
      </c>
      <c r="F32" s="10"/>
      <c r="G32" s="10"/>
      <c r="H32" s="10"/>
      <c r="I32" s="10"/>
      <c r="J32" s="10">
        <v>5</v>
      </c>
      <c r="K32" s="11"/>
      <c r="L32" s="11"/>
      <c r="M32" s="11"/>
      <c r="N32" s="12"/>
      <c r="O32" s="12"/>
      <c r="P32" s="12"/>
      <c r="Q32" s="10"/>
      <c r="R32" s="10"/>
      <c r="S32" s="10"/>
      <c r="T32" s="10"/>
      <c r="U32" s="10"/>
      <c r="V32" s="13"/>
      <c r="W32" s="13"/>
      <c r="X32" s="13"/>
      <c r="Y32" s="10"/>
      <c r="Z32" s="10"/>
      <c r="AA32" s="10"/>
      <c r="AB32" s="10"/>
      <c r="AC32" s="10"/>
      <c r="AD32" s="10"/>
      <c r="AE32" s="10"/>
      <c r="AF32" s="10"/>
      <c r="AG32" s="9">
        <f t="shared" si="0"/>
        <v>1</v>
      </c>
      <c r="AH32" s="9">
        <f t="shared" si="1"/>
        <v>3</v>
      </c>
      <c r="AI32" s="14">
        <f t="shared" si="2"/>
        <v>285000</v>
      </c>
    </row>
    <row r="33" spans="1:35" ht="16" x14ac:dyDescent="0.2">
      <c r="A33" s="22">
        <v>25</v>
      </c>
      <c r="B33" s="23">
        <v>12180062</v>
      </c>
      <c r="C33" s="24" t="s">
        <v>113</v>
      </c>
      <c r="D33" s="25" t="s">
        <v>192</v>
      </c>
      <c r="E33" s="22" t="s">
        <v>218</v>
      </c>
      <c r="F33" s="10"/>
      <c r="G33" s="10"/>
      <c r="H33" s="10"/>
      <c r="I33" s="10"/>
      <c r="J33" s="10"/>
      <c r="K33" s="11"/>
      <c r="L33" s="11"/>
      <c r="M33" s="11"/>
      <c r="N33" s="12"/>
      <c r="O33" s="12"/>
      <c r="P33" s="12"/>
      <c r="Q33" s="10"/>
      <c r="R33" s="10"/>
      <c r="S33" s="10"/>
      <c r="T33" s="10"/>
      <c r="U33" s="10"/>
      <c r="V33" s="13"/>
      <c r="W33" s="13"/>
      <c r="X33" s="13"/>
      <c r="Y33" s="10"/>
      <c r="Z33" s="10"/>
      <c r="AA33" s="10"/>
      <c r="AB33" s="10"/>
      <c r="AC33" s="10"/>
      <c r="AD33" s="10"/>
      <c r="AE33" s="10"/>
      <c r="AF33" s="10"/>
      <c r="AG33" s="9">
        <f t="shared" si="0"/>
        <v>0</v>
      </c>
      <c r="AH33" s="9">
        <f t="shared" si="1"/>
        <v>0</v>
      </c>
      <c r="AI33" s="14">
        <f t="shared" si="2"/>
        <v>0</v>
      </c>
    </row>
    <row r="34" spans="1:35" ht="16" x14ac:dyDescent="0.2">
      <c r="A34" s="22">
        <v>26</v>
      </c>
      <c r="B34" s="23">
        <v>12180063</v>
      </c>
      <c r="C34" s="24" t="s">
        <v>114</v>
      </c>
      <c r="D34" s="25" t="s">
        <v>46</v>
      </c>
      <c r="E34" s="22" t="s">
        <v>218</v>
      </c>
      <c r="F34" s="10">
        <v>7</v>
      </c>
      <c r="G34" s="10">
        <v>7.3</v>
      </c>
      <c r="H34" s="10"/>
      <c r="I34" s="10"/>
      <c r="J34" s="10">
        <v>4.9000000000000004</v>
      </c>
      <c r="K34" s="11"/>
      <c r="L34" s="11">
        <v>8.3000000000000007</v>
      </c>
      <c r="M34" s="11"/>
      <c r="N34" s="12"/>
      <c r="O34" s="12">
        <v>5.7</v>
      </c>
      <c r="P34" s="12"/>
      <c r="Q34" s="10"/>
      <c r="R34" s="10"/>
      <c r="S34" s="10">
        <v>9.4</v>
      </c>
      <c r="T34" s="10"/>
      <c r="U34" s="10">
        <v>5.3</v>
      </c>
      <c r="V34" s="13"/>
      <c r="W34" s="13"/>
      <c r="X34" s="13">
        <v>8.1</v>
      </c>
      <c r="Y34" s="10"/>
      <c r="Z34" s="10"/>
      <c r="AA34" s="10"/>
      <c r="AB34" s="10"/>
      <c r="AC34" s="10"/>
      <c r="AD34" s="10">
        <v>8.3000000000000007</v>
      </c>
      <c r="AE34" s="10">
        <v>5.0999999999999996</v>
      </c>
      <c r="AF34" s="10">
        <v>6.4</v>
      </c>
      <c r="AG34" s="9">
        <f t="shared" si="0"/>
        <v>11</v>
      </c>
      <c r="AH34" s="9">
        <f t="shared" si="1"/>
        <v>30</v>
      </c>
      <c r="AI34" s="14">
        <f t="shared" si="2"/>
        <v>2850000</v>
      </c>
    </row>
    <row r="35" spans="1:35" ht="16" x14ac:dyDescent="0.2">
      <c r="A35" s="22">
        <v>27</v>
      </c>
      <c r="B35" s="23">
        <v>12180065</v>
      </c>
      <c r="C35" s="24" t="s">
        <v>115</v>
      </c>
      <c r="D35" s="25" t="s">
        <v>47</v>
      </c>
      <c r="E35" s="22" t="s">
        <v>218</v>
      </c>
      <c r="F35" s="10">
        <v>9.5</v>
      </c>
      <c r="G35" s="10">
        <v>8.9</v>
      </c>
      <c r="H35" s="10">
        <v>9</v>
      </c>
      <c r="I35" s="10">
        <v>8.6</v>
      </c>
      <c r="J35" s="10">
        <v>8.6</v>
      </c>
      <c r="K35" s="11"/>
      <c r="L35" s="11">
        <v>9.5</v>
      </c>
      <c r="M35" s="11"/>
      <c r="N35" s="12"/>
      <c r="O35" s="12"/>
      <c r="P35" s="12"/>
      <c r="Q35" s="10"/>
      <c r="R35" s="10"/>
      <c r="S35" s="10"/>
      <c r="T35" s="10"/>
      <c r="U35" s="10"/>
      <c r="V35" s="13"/>
      <c r="W35" s="13"/>
      <c r="X35" s="13"/>
      <c r="Y35" s="10"/>
      <c r="Z35" s="10"/>
      <c r="AA35" s="10"/>
      <c r="AB35" s="10"/>
      <c r="AC35" s="10"/>
      <c r="AD35" s="10">
        <v>9.1</v>
      </c>
      <c r="AE35" s="10">
        <v>8.8000000000000007</v>
      </c>
      <c r="AF35" s="10">
        <v>8.5</v>
      </c>
      <c r="AG35" s="9">
        <f t="shared" si="0"/>
        <v>9</v>
      </c>
      <c r="AH35" s="9">
        <f t="shared" si="1"/>
        <v>26</v>
      </c>
      <c r="AI35" s="14">
        <f t="shared" si="2"/>
        <v>2470000</v>
      </c>
    </row>
    <row r="36" spans="1:35" ht="16" x14ac:dyDescent="0.2">
      <c r="A36" s="22">
        <v>28</v>
      </c>
      <c r="B36" s="23">
        <v>12180066</v>
      </c>
      <c r="C36" s="24" t="s">
        <v>116</v>
      </c>
      <c r="D36" s="25" t="s">
        <v>47</v>
      </c>
      <c r="E36" s="22" t="s">
        <v>218</v>
      </c>
      <c r="F36" s="10">
        <v>6</v>
      </c>
      <c r="G36" s="10" t="s">
        <v>397</v>
      </c>
      <c r="H36" s="10"/>
      <c r="I36" s="10"/>
      <c r="J36" s="10" t="s">
        <v>398</v>
      </c>
      <c r="K36" s="11"/>
      <c r="L36" s="11"/>
      <c r="M36" s="11"/>
      <c r="N36" s="12"/>
      <c r="O36" s="12"/>
      <c r="P36" s="12"/>
      <c r="Q36" s="10"/>
      <c r="R36" s="10"/>
      <c r="S36" s="10"/>
      <c r="T36" s="10"/>
      <c r="U36" s="10"/>
      <c r="V36" s="13"/>
      <c r="W36" s="13"/>
      <c r="X36" s="13"/>
      <c r="Y36" s="10"/>
      <c r="Z36" s="10"/>
      <c r="AA36" s="10"/>
      <c r="AB36" s="10"/>
      <c r="AC36" s="10"/>
      <c r="AD36" s="10"/>
      <c r="AE36" s="10"/>
      <c r="AF36" s="10" t="s">
        <v>399</v>
      </c>
      <c r="AG36" s="9">
        <f t="shared" si="0"/>
        <v>1</v>
      </c>
      <c r="AH36" s="9">
        <f t="shared" si="1"/>
        <v>3</v>
      </c>
      <c r="AI36" s="14">
        <f t="shared" si="2"/>
        <v>285000</v>
      </c>
    </row>
    <row r="37" spans="1:35" ht="16" x14ac:dyDescent="0.2">
      <c r="A37" s="22">
        <v>29</v>
      </c>
      <c r="B37" s="23">
        <v>12180070</v>
      </c>
      <c r="C37" s="24" t="s">
        <v>117</v>
      </c>
      <c r="D37" s="25" t="s">
        <v>193</v>
      </c>
      <c r="E37" s="22" t="s">
        <v>218</v>
      </c>
      <c r="F37" s="10" t="s">
        <v>400</v>
      </c>
      <c r="G37" s="10" t="s">
        <v>401</v>
      </c>
      <c r="H37" s="10" t="s">
        <v>402</v>
      </c>
      <c r="I37" s="10">
        <v>7</v>
      </c>
      <c r="J37" s="10" t="s">
        <v>403</v>
      </c>
      <c r="K37" s="11"/>
      <c r="L37" s="11"/>
      <c r="M37" s="11"/>
      <c r="N37" s="12"/>
      <c r="O37" s="12">
        <v>6</v>
      </c>
      <c r="P37" s="12"/>
      <c r="Q37" s="10"/>
      <c r="R37" s="10"/>
      <c r="S37" s="10"/>
      <c r="T37" s="10"/>
      <c r="U37" s="10"/>
      <c r="V37" s="13"/>
      <c r="W37" s="13"/>
      <c r="X37" s="13" t="s">
        <v>404</v>
      </c>
      <c r="Y37" s="10"/>
      <c r="Z37" s="10"/>
      <c r="AA37" s="10"/>
      <c r="AB37" s="10"/>
      <c r="AC37" s="10"/>
      <c r="AD37" s="10" t="s">
        <v>397</v>
      </c>
      <c r="AE37" s="10" t="s">
        <v>405</v>
      </c>
      <c r="AF37" s="10" t="s">
        <v>406</v>
      </c>
      <c r="AG37" s="9">
        <f t="shared" si="0"/>
        <v>2</v>
      </c>
      <c r="AH37" s="9">
        <f t="shared" si="1"/>
        <v>5</v>
      </c>
      <c r="AI37" s="14">
        <f t="shared" si="2"/>
        <v>475000</v>
      </c>
    </row>
    <row r="38" spans="1:35" ht="16" x14ac:dyDescent="0.2">
      <c r="A38" s="22">
        <v>30</v>
      </c>
      <c r="B38" s="23">
        <v>12180071</v>
      </c>
      <c r="C38" s="24" t="s">
        <v>118</v>
      </c>
      <c r="D38" s="25" t="s">
        <v>48</v>
      </c>
      <c r="E38" s="22" t="s">
        <v>218</v>
      </c>
      <c r="F38" s="10">
        <v>5</v>
      </c>
      <c r="G38" s="10">
        <v>6.5</v>
      </c>
      <c r="H38" s="10"/>
      <c r="I38" s="10"/>
      <c r="J38" s="10">
        <v>6</v>
      </c>
      <c r="K38" s="11"/>
      <c r="L38" s="11"/>
      <c r="M38" s="11">
        <v>8</v>
      </c>
      <c r="N38" s="12"/>
      <c r="O38" s="12">
        <v>7</v>
      </c>
      <c r="P38" s="12"/>
      <c r="Q38" s="10"/>
      <c r="R38" s="10"/>
      <c r="S38" s="10">
        <v>7</v>
      </c>
      <c r="T38" s="10"/>
      <c r="U38" s="10"/>
      <c r="V38" s="13"/>
      <c r="W38" s="13"/>
      <c r="X38" s="13"/>
      <c r="Y38" s="10"/>
      <c r="Z38" s="10"/>
      <c r="AA38" s="10"/>
      <c r="AB38" s="10"/>
      <c r="AC38" s="10"/>
      <c r="AD38" s="10">
        <v>7</v>
      </c>
      <c r="AE38" s="10">
        <v>7.5</v>
      </c>
      <c r="AF38" s="10">
        <v>7.5</v>
      </c>
      <c r="AG38" s="9">
        <f t="shared" si="0"/>
        <v>9</v>
      </c>
      <c r="AH38" s="9">
        <f t="shared" si="1"/>
        <v>25</v>
      </c>
      <c r="AI38" s="14">
        <f t="shared" si="2"/>
        <v>2375000</v>
      </c>
    </row>
    <row r="39" spans="1:35" ht="16" x14ac:dyDescent="0.2">
      <c r="A39" s="22">
        <v>31</v>
      </c>
      <c r="B39" s="23">
        <v>12180075</v>
      </c>
      <c r="C39" s="24" t="s">
        <v>119</v>
      </c>
      <c r="D39" s="25" t="s">
        <v>50</v>
      </c>
      <c r="E39" s="22" t="s">
        <v>218</v>
      </c>
      <c r="F39" s="10"/>
      <c r="G39" s="10"/>
      <c r="H39" s="10"/>
      <c r="I39" s="10"/>
      <c r="J39" s="10"/>
      <c r="K39" s="11"/>
      <c r="L39" s="11"/>
      <c r="M39" s="11"/>
      <c r="N39" s="12"/>
      <c r="O39" s="12"/>
      <c r="P39" s="12"/>
      <c r="Q39" s="10"/>
      <c r="R39" s="10"/>
      <c r="S39" s="10"/>
      <c r="T39" s="10"/>
      <c r="U39" s="10"/>
      <c r="V39" s="13"/>
      <c r="W39" s="13"/>
      <c r="X39" s="13"/>
      <c r="Y39" s="10"/>
      <c r="Z39" s="10"/>
      <c r="AA39" s="10"/>
      <c r="AB39" s="10"/>
      <c r="AC39" s="10"/>
      <c r="AD39" s="10"/>
      <c r="AE39" s="10"/>
      <c r="AF39" s="10"/>
      <c r="AG39" s="9">
        <f t="shared" si="0"/>
        <v>0</v>
      </c>
      <c r="AH39" s="9">
        <f t="shared" si="1"/>
        <v>0</v>
      </c>
      <c r="AI39" s="14">
        <f t="shared" si="2"/>
        <v>0</v>
      </c>
    </row>
    <row r="40" spans="1:35" ht="16" x14ac:dyDescent="0.2">
      <c r="A40" s="22">
        <v>32</v>
      </c>
      <c r="B40" s="23">
        <v>12180080</v>
      </c>
      <c r="C40" s="24" t="s">
        <v>120</v>
      </c>
      <c r="D40" s="25" t="s">
        <v>51</v>
      </c>
      <c r="E40" s="22" t="s">
        <v>218</v>
      </c>
      <c r="F40" s="10">
        <v>4.5999999999999996</v>
      </c>
      <c r="G40" s="10">
        <v>5.8</v>
      </c>
      <c r="H40" s="10"/>
      <c r="I40" s="10"/>
      <c r="J40" s="10">
        <v>5.6</v>
      </c>
      <c r="K40" s="11">
        <v>6.1</v>
      </c>
      <c r="L40" s="11"/>
      <c r="M40" s="11"/>
      <c r="N40" s="12"/>
      <c r="O40" s="12">
        <v>6.6</v>
      </c>
      <c r="P40" s="12"/>
      <c r="Q40" s="10"/>
      <c r="R40" s="10"/>
      <c r="S40" s="10"/>
      <c r="T40" s="10"/>
      <c r="U40" s="10"/>
      <c r="V40" s="13"/>
      <c r="W40" s="13"/>
      <c r="X40" s="13"/>
      <c r="Y40" s="10"/>
      <c r="Z40" s="10"/>
      <c r="AA40" s="10"/>
      <c r="AB40" s="10"/>
      <c r="AC40" s="10"/>
      <c r="AD40" s="10"/>
      <c r="AE40" s="10"/>
      <c r="AF40" s="10"/>
      <c r="AG40" s="9">
        <f t="shared" si="0"/>
        <v>5</v>
      </c>
      <c r="AH40" s="9">
        <f t="shared" si="1"/>
        <v>13</v>
      </c>
      <c r="AI40" s="14">
        <f t="shared" si="2"/>
        <v>1235000</v>
      </c>
    </row>
    <row r="41" spans="1:35" ht="16" x14ac:dyDescent="0.2">
      <c r="A41" s="22">
        <v>33</v>
      </c>
      <c r="B41" s="23">
        <v>12180081</v>
      </c>
      <c r="C41" s="24" t="s">
        <v>116</v>
      </c>
      <c r="D41" s="25" t="s">
        <v>194</v>
      </c>
      <c r="E41" s="22" t="s">
        <v>218</v>
      </c>
      <c r="F41" s="10"/>
      <c r="G41" s="10" t="s">
        <v>407</v>
      </c>
      <c r="H41" s="10" t="s">
        <v>398</v>
      </c>
      <c r="I41" s="10"/>
      <c r="J41" s="10"/>
      <c r="K41" s="11"/>
      <c r="L41" s="11">
        <v>7</v>
      </c>
      <c r="M41" s="11"/>
      <c r="N41" s="12"/>
      <c r="O41" s="12"/>
      <c r="P41" s="12"/>
      <c r="Q41" s="10"/>
      <c r="R41" s="10"/>
      <c r="S41" s="10"/>
      <c r="T41" s="10"/>
      <c r="U41" s="10"/>
      <c r="V41" s="13"/>
      <c r="W41" s="13"/>
      <c r="X41" s="13"/>
      <c r="Y41" s="10"/>
      <c r="Z41" s="10"/>
      <c r="AA41" s="10"/>
      <c r="AB41" s="10"/>
      <c r="AC41" s="10"/>
      <c r="AD41" s="10" t="s">
        <v>402</v>
      </c>
      <c r="AE41" s="10"/>
      <c r="AF41" s="10"/>
      <c r="AG41" s="9">
        <f t="shared" si="0"/>
        <v>1</v>
      </c>
      <c r="AH41" s="9">
        <f t="shared" si="1"/>
        <v>2</v>
      </c>
      <c r="AI41" s="14">
        <f t="shared" si="2"/>
        <v>190000</v>
      </c>
    </row>
    <row r="42" spans="1:35" ht="16" x14ac:dyDescent="0.2">
      <c r="A42" s="22">
        <v>34</v>
      </c>
      <c r="B42" s="23">
        <v>12180083</v>
      </c>
      <c r="C42" s="24" t="s">
        <v>121</v>
      </c>
      <c r="D42" s="25" t="s">
        <v>195</v>
      </c>
      <c r="E42" s="22" t="s">
        <v>218</v>
      </c>
      <c r="F42" s="10"/>
      <c r="G42" s="10"/>
      <c r="H42" s="10"/>
      <c r="I42" s="10"/>
      <c r="J42" s="10"/>
      <c r="K42" s="11"/>
      <c r="L42" s="11"/>
      <c r="M42" s="11"/>
      <c r="N42" s="12"/>
      <c r="O42" s="12"/>
      <c r="P42" s="12"/>
      <c r="Q42" s="10"/>
      <c r="R42" s="10"/>
      <c r="S42" s="10"/>
      <c r="T42" s="10"/>
      <c r="U42" s="10"/>
      <c r="V42" s="13"/>
      <c r="W42" s="13"/>
      <c r="X42" s="13"/>
      <c r="Y42" s="10"/>
      <c r="Z42" s="10"/>
      <c r="AA42" s="10"/>
      <c r="AB42" s="10"/>
      <c r="AC42" s="10"/>
      <c r="AD42" s="10"/>
      <c r="AE42" s="10"/>
      <c r="AF42" s="10"/>
      <c r="AG42" s="9">
        <f t="shared" si="0"/>
        <v>0</v>
      </c>
      <c r="AH42" s="9">
        <f t="shared" si="1"/>
        <v>0</v>
      </c>
      <c r="AI42" s="14">
        <f t="shared" si="2"/>
        <v>0</v>
      </c>
    </row>
    <row r="43" spans="1:35" ht="16" x14ac:dyDescent="0.2">
      <c r="A43" s="22">
        <v>35</v>
      </c>
      <c r="B43" s="23">
        <v>12180086</v>
      </c>
      <c r="C43" s="24" t="s">
        <v>112</v>
      </c>
      <c r="D43" s="25" t="s">
        <v>196</v>
      </c>
      <c r="E43" s="22" t="s">
        <v>218</v>
      </c>
      <c r="F43" s="10">
        <v>9</v>
      </c>
      <c r="G43" s="10">
        <v>8</v>
      </c>
      <c r="H43" s="10"/>
      <c r="I43" s="10"/>
      <c r="J43" s="10"/>
      <c r="K43" s="11"/>
      <c r="L43" s="11"/>
      <c r="M43" s="11"/>
      <c r="N43" s="12"/>
      <c r="O43" s="12"/>
      <c r="P43" s="12"/>
      <c r="Q43" s="10"/>
      <c r="R43" s="10"/>
      <c r="S43" s="10"/>
      <c r="T43" s="10"/>
      <c r="U43" s="10"/>
      <c r="V43" s="13"/>
      <c r="W43" s="13"/>
      <c r="X43" s="13"/>
      <c r="Y43" s="10"/>
      <c r="Z43" s="10"/>
      <c r="AA43" s="10"/>
      <c r="AB43" s="10"/>
      <c r="AC43" s="10"/>
      <c r="AD43" s="10"/>
      <c r="AE43" s="10"/>
      <c r="AF43" s="10"/>
      <c r="AG43" s="9">
        <f t="shared" si="0"/>
        <v>2</v>
      </c>
      <c r="AH43" s="9">
        <f t="shared" si="1"/>
        <v>6</v>
      </c>
      <c r="AI43" s="14">
        <f t="shared" si="2"/>
        <v>570000</v>
      </c>
    </row>
    <row r="44" spans="1:35" ht="16" x14ac:dyDescent="0.2">
      <c r="A44" s="22">
        <v>36</v>
      </c>
      <c r="B44" s="23">
        <v>12180087</v>
      </c>
      <c r="C44" s="24" t="s">
        <v>122</v>
      </c>
      <c r="D44" s="25" t="s">
        <v>196</v>
      </c>
      <c r="E44" s="22" t="s">
        <v>218</v>
      </c>
      <c r="F44" s="10"/>
      <c r="G44" s="10"/>
      <c r="H44" s="10"/>
      <c r="I44" s="10">
        <v>7.3</v>
      </c>
      <c r="J44" s="10">
        <v>5.6</v>
      </c>
      <c r="K44" s="11"/>
      <c r="L44" s="11"/>
      <c r="M44" s="11"/>
      <c r="N44" s="12"/>
      <c r="O44" s="12"/>
      <c r="P44" s="12"/>
      <c r="Q44" s="10"/>
      <c r="R44" s="10"/>
      <c r="S44" s="10"/>
      <c r="T44" s="10"/>
      <c r="U44" s="10"/>
      <c r="V44" s="13"/>
      <c r="W44" s="13"/>
      <c r="X44" s="13"/>
      <c r="Y44" s="10"/>
      <c r="Z44" s="10"/>
      <c r="AA44" s="10"/>
      <c r="AB44" s="10"/>
      <c r="AC44" s="10"/>
      <c r="AD44" s="10"/>
      <c r="AE44" s="10"/>
      <c r="AF44" s="10"/>
      <c r="AG44" s="9">
        <f t="shared" si="0"/>
        <v>2</v>
      </c>
      <c r="AH44" s="9">
        <f t="shared" si="1"/>
        <v>6</v>
      </c>
      <c r="AI44" s="14">
        <f t="shared" si="2"/>
        <v>570000</v>
      </c>
    </row>
    <row r="45" spans="1:35" ht="16" x14ac:dyDescent="0.2">
      <c r="A45" s="22">
        <v>37</v>
      </c>
      <c r="B45" s="23">
        <v>12180091</v>
      </c>
      <c r="C45" s="24" t="s">
        <v>123</v>
      </c>
      <c r="D45" s="25" t="s">
        <v>197</v>
      </c>
      <c r="E45" s="22" t="s">
        <v>218</v>
      </c>
      <c r="F45" s="10">
        <v>7.1</v>
      </c>
      <c r="G45" s="10">
        <v>9.1</v>
      </c>
      <c r="H45" s="10"/>
      <c r="I45" s="10">
        <v>6.3</v>
      </c>
      <c r="J45" s="10">
        <v>6.2</v>
      </c>
      <c r="K45" s="11"/>
      <c r="L45" s="11"/>
      <c r="M45" s="11">
        <v>7.7</v>
      </c>
      <c r="N45" s="12"/>
      <c r="O45" s="12"/>
      <c r="P45" s="12">
        <v>8.6999999999999993</v>
      </c>
      <c r="Q45" s="10"/>
      <c r="R45" s="10"/>
      <c r="S45" s="10"/>
      <c r="T45" s="10"/>
      <c r="U45" s="10">
        <v>5.9</v>
      </c>
      <c r="V45" s="13"/>
      <c r="W45" s="13"/>
      <c r="X45" s="13"/>
      <c r="Y45" s="10"/>
      <c r="Z45" s="10"/>
      <c r="AA45" s="10"/>
      <c r="AB45" s="10"/>
      <c r="AC45" s="10"/>
      <c r="AD45" s="10">
        <v>6.2</v>
      </c>
      <c r="AE45" s="10">
        <v>7.5</v>
      </c>
      <c r="AF45" s="10"/>
      <c r="AG45" s="9">
        <f t="shared" si="0"/>
        <v>9</v>
      </c>
      <c r="AH45" s="9">
        <f t="shared" si="1"/>
        <v>25</v>
      </c>
      <c r="AI45" s="14">
        <f t="shared" si="2"/>
        <v>2375000</v>
      </c>
    </row>
    <row r="46" spans="1:35" ht="16" x14ac:dyDescent="0.2">
      <c r="A46" s="22">
        <v>38</v>
      </c>
      <c r="B46" s="23">
        <v>12180094</v>
      </c>
      <c r="C46" s="24" t="s">
        <v>427</v>
      </c>
      <c r="D46" s="25" t="s">
        <v>54</v>
      </c>
      <c r="E46" s="22" t="s">
        <v>218</v>
      </c>
      <c r="F46" s="10"/>
      <c r="G46" s="10"/>
      <c r="H46" s="10"/>
      <c r="I46" s="10">
        <v>5.0999999999999996</v>
      </c>
      <c r="J46" s="10">
        <v>4.5</v>
      </c>
      <c r="K46" s="11"/>
      <c r="L46" s="11"/>
      <c r="M46" s="11"/>
      <c r="N46" s="12"/>
      <c r="O46" s="12"/>
      <c r="P46" s="12"/>
      <c r="Q46" s="10"/>
      <c r="R46" s="10"/>
      <c r="S46" s="10"/>
      <c r="T46" s="10"/>
      <c r="U46" s="10"/>
      <c r="V46" s="13"/>
      <c r="W46" s="13"/>
      <c r="X46" s="13"/>
      <c r="Y46" s="10"/>
      <c r="Z46" s="10"/>
      <c r="AA46" s="10"/>
      <c r="AB46" s="10"/>
      <c r="AC46" s="10"/>
      <c r="AD46" s="10"/>
      <c r="AE46" s="10"/>
      <c r="AF46" s="10"/>
      <c r="AG46" s="9">
        <f t="shared" si="0"/>
        <v>2</v>
      </c>
      <c r="AH46" s="9">
        <f t="shared" si="1"/>
        <v>6</v>
      </c>
      <c r="AI46" s="14">
        <f t="shared" si="2"/>
        <v>570000</v>
      </c>
    </row>
    <row r="47" spans="1:35" ht="16" x14ac:dyDescent="0.2">
      <c r="A47" s="22">
        <v>39</v>
      </c>
      <c r="B47" s="23">
        <v>12180095</v>
      </c>
      <c r="C47" s="24" t="s">
        <v>124</v>
      </c>
      <c r="D47" s="25" t="s">
        <v>54</v>
      </c>
      <c r="E47" s="22" t="s">
        <v>218</v>
      </c>
      <c r="F47" s="10">
        <v>7.4</v>
      </c>
      <c r="G47" s="10">
        <v>7.8</v>
      </c>
      <c r="H47" s="10">
        <v>7.5</v>
      </c>
      <c r="I47" s="10"/>
      <c r="J47" s="10"/>
      <c r="K47" s="11"/>
      <c r="L47" s="11"/>
      <c r="M47" s="11"/>
      <c r="N47" s="12"/>
      <c r="O47" s="12"/>
      <c r="P47" s="12"/>
      <c r="Q47" s="10"/>
      <c r="R47" s="10"/>
      <c r="S47" s="10"/>
      <c r="T47" s="10"/>
      <c r="U47" s="10"/>
      <c r="V47" s="13"/>
      <c r="W47" s="13"/>
      <c r="X47" s="13"/>
      <c r="Y47" s="10"/>
      <c r="Z47" s="10"/>
      <c r="AA47" s="10"/>
      <c r="AB47" s="10"/>
      <c r="AC47" s="10"/>
      <c r="AD47" s="10"/>
      <c r="AE47" s="10"/>
      <c r="AF47" s="10"/>
      <c r="AG47" s="9">
        <f t="shared" si="0"/>
        <v>3</v>
      </c>
      <c r="AH47" s="9">
        <f t="shared" si="1"/>
        <v>9</v>
      </c>
      <c r="AI47" s="14">
        <f t="shared" si="2"/>
        <v>855000</v>
      </c>
    </row>
    <row r="48" spans="1:35" ht="16" x14ac:dyDescent="0.2">
      <c r="A48" s="22">
        <v>40</v>
      </c>
      <c r="B48" s="23">
        <v>12180096</v>
      </c>
      <c r="C48" s="24" t="s">
        <v>119</v>
      </c>
      <c r="D48" s="25" t="s">
        <v>54</v>
      </c>
      <c r="E48" s="22" t="s">
        <v>218</v>
      </c>
      <c r="F48" s="10"/>
      <c r="G48" s="10"/>
      <c r="H48" s="10"/>
      <c r="I48" s="10"/>
      <c r="J48" s="10"/>
      <c r="K48" s="11"/>
      <c r="L48" s="11"/>
      <c r="M48" s="11"/>
      <c r="N48" s="12"/>
      <c r="O48" s="12"/>
      <c r="P48" s="12">
        <v>7.31</v>
      </c>
      <c r="Q48" s="10"/>
      <c r="R48" s="10"/>
      <c r="S48" s="10"/>
      <c r="T48" s="10"/>
      <c r="U48" s="10"/>
      <c r="V48" s="13"/>
      <c r="W48" s="13"/>
      <c r="X48" s="13"/>
      <c r="Y48" s="10"/>
      <c r="Z48" s="10">
        <v>5.99</v>
      </c>
      <c r="AA48" s="10"/>
      <c r="AB48" s="10"/>
      <c r="AC48" s="10"/>
      <c r="AD48" s="10"/>
      <c r="AE48" s="10"/>
      <c r="AF48" s="10">
        <v>7.82</v>
      </c>
      <c r="AG48" s="9">
        <f t="shared" si="0"/>
        <v>3</v>
      </c>
      <c r="AH48" s="9">
        <f t="shared" si="1"/>
        <v>8</v>
      </c>
      <c r="AI48" s="14">
        <f t="shared" si="2"/>
        <v>760000</v>
      </c>
    </row>
    <row r="49" spans="1:35" ht="16" x14ac:dyDescent="0.2">
      <c r="A49" s="22">
        <v>41</v>
      </c>
      <c r="B49" s="23">
        <v>12180098</v>
      </c>
      <c r="C49" s="24" t="s">
        <v>125</v>
      </c>
      <c r="D49" s="25" t="s">
        <v>54</v>
      </c>
      <c r="E49" s="22" t="s">
        <v>218</v>
      </c>
      <c r="F49" s="10"/>
      <c r="G49" s="10"/>
      <c r="H49" s="10"/>
      <c r="I49" s="10"/>
      <c r="J49" s="10"/>
      <c r="K49" s="11"/>
      <c r="L49" s="11"/>
      <c r="M49" s="11"/>
      <c r="N49" s="12"/>
      <c r="O49" s="12"/>
      <c r="P49" s="12"/>
      <c r="Q49" s="10"/>
      <c r="R49" s="10"/>
      <c r="S49" s="10"/>
      <c r="T49" s="10"/>
      <c r="U49" s="10"/>
      <c r="V49" s="13"/>
      <c r="W49" s="13"/>
      <c r="X49" s="13"/>
      <c r="Y49" s="10"/>
      <c r="Z49" s="10"/>
      <c r="AA49" s="10"/>
      <c r="AB49" s="10"/>
      <c r="AC49" s="10"/>
      <c r="AD49" s="10"/>
      <c r="AE49" s="10"/>
      <c r="AF49" s="10"/>
      <c r="AG49" s="9">
        <f t="shared" si="0"/>
        <v>0</v>
      </c>
      <c r="AH49" s="9">
        <f t="shared" si="1"/>
        <v>0</v>
      </c>
      <c r="AI49" s="14">
        <f t="shared" si="2"/>
        <v>0</v>
      </c>
    </row>
    <row r="50" spans="1:35" ht="16" x14ac:dyDescent="0.2">
      <c r="A50" s="22">
        <v>42</v>
      </c>
      <c r="B50" s="23">
        <v>12180099</v>
      </c>
      <c r="C50" s="24" t="s">
        <v>126</v>
      </c>
      <c r="D50" s="25" t="s">
        <v>56</v>
      </c>
      <c r="E50" s="22" t="s">
        <v>218</v>
      </c>
      <c r="F50" s="10">
        <v>7.2</v>
      </c>
      <c r="G50" s="10">
        <v>8.1</v>
      </c>
      <c r="H50" s="10"/>
      <c r="I50" s="10">
        <v>5.3</v>
      </c>
      <c r="J50" s="10">
        <v>9.3000000000000007</v>
      </c>
      <c r="K50" s="11"/>
      <c r="L50" s="11"/>
      <c r="M50" s="11"/>
      <c r="N50" s="12"/>
      <c r="O50" s="12"/>
      <c r="P50" s="12"/>
      <c r="Q50" s="10"/>
      <c r="R50" s="10"/>
      <c r="S50" s="10"/>
      <c r="T50" s="10"/>
      <c r="U50" s="10"/>
      <c r="V50" s="13"/>
      <c r="W50" s="13"/>
      <c r="X50" s="13"/>
      <c r="Y50" s="10"/>
      <c r="Z50" s="10"/>
      <c r="AA50" s="10"/>
      <c r="AB50" s="10"/>
      <c r="AC50" s="10"/>
      <c r="AD50" s="10"/>
      <c r="AE50" s="10"/>
      <c r="AF50" s="10"/>
      <c r="AG50" s="9">
        <f t="shared" si="0"/>
        <v>4</v>
      </c>
      <c r="AH50" s="9">
        <f t="shared" si="1"/>
        <v>12</v>
      </c>
      <c r="AI50" s="14">
        <f t="shared" si="2"/>
        <v>1140000</v>
      </c>
    </row>
    <row r="51" spans="1:35" ht="16" x14ac:dyDescent="0.2">
      <c r="A51" s="22">
        <v>43</v>
      </c>
      <c r="B51" s="23">
        <v>12180100</v>
      </c>
      <c r="C51" s="24" t="s">
        <v>127</v>
      </c>
      <c r="D51" s="25" t="s">
        <v>198</v>
      </c>
      <c r="E51" s="22" t="s">
        <v>218</v>
      </c>
      <c r="F51" s="10"/>
      <c r="G51" s="10"/>
      <c r="H51" s="10"/>
      <c r="I51" s="10">
        <v>6.7</v>
      </c>
      <c r="J51" s="10">
        <v>6</v>
      </c>
      <c r="K51" s="11"/>
      <c r="L51" s="11"/>
      <c r="M51" s="11"/>
      <c r="N51" s="12"/>
      <c r="O51" s="12"/>
      <c r="P51" s="12"/>
      <c r="Q51" s="10"/>
      <c r="R51" s="10"/>
      <c r="S51" s="10"/>
      <c r="T51" s="10"/>
      <c r="U51" s="10"/>
      <c r="V51" s="13"/>
      <c r="W51" s="13"/>
      <c r="X51" s="13"/>
      <c r="Y51" s="10"/>
      <c r="Z51" s="10"/>
      <c r="AA51" s="10"/>
      <c r="AB51" s="10"/>
      <c r="AC51" s="10"/>
      <c r="AD51" s="10"/>
      <c r="AE51" s="10"/>
      <c r="AF51" s="10"/>
      <c r="AG51" s="9">
        <f t="shared" si="0"/>
        <v>2</v>
      </c>
      <c r="AH51" s="9">
        <f t="shared" si="1"/>
        <v>6</v>
      </c>
      <c r="AI51" s="14">
        <f t="shared" si="2"/>
        <v>570000</v>
      </c>
    </row>
    <row r="52" spans="1:35" ht="16" x14ac:dyDescent="0.2">
      <c r="A52" s="22">
        <v>44</v>
      </c>
      <c r="B52" s="23">
        <v>12180101</v>
      </c>
      <c r="C52" s="24" t="s">
        <v>128</v>
      </c>
      <c r="D52" s="25" t="s">
        <v>198</v>
      </c>
      <c r="E52" s="22" t="s">
        <v>218</v>
      </c>
      <c r="F52" s="10">
        <v>6</v>
      </c>
      <c r="G52" s="10" t="s">
        <v>408</v>
      </c>
      <c r="H52" s="10" t="s">
        <v>409</v>
      </c>
      <c r="I52" s="10" t="s">
        <v>410</v>
      </c>
      <c r="J52" s="10" t="s">
        <v>411</v>
      </c>
      <c r="K52" s="11" t="s">
        <v>412</v>
      </c>
      <c r="L52" s="11"/>
      <c r="M52" s="11"/>
      <c r="N52" s="12"/>
      <c r="O52" s="12"/>
      <c r="P52" s="12"/>
      <c r="Q52" s="10"/>
      <c r="R52" s="10"/>
      <c r="S52" s="10"/>
      <c r="T52" s="10"/>
      <c r="U52" s="10" t="s">
        <v>413</v>
      </c>
      <c r="V52" s="13"/>
      <c r="W52" s="13"/>
      <c r="X52" s="13"/>
      <c r="Y52" s="10"/>
      <c r="Z52" s="10"/>
      <c r="AA52" s="10"/>
      <c r="AB52" s="10"/>
      <c r="AC52" s="10"/>
      <c r="AD52" s="10" t="s">
        <v>414</v>
      </c>
      <c r="AE52" s="10" t="s">
        <v>415</v>
      </c>
      <c r="AF52" s="10" t="s">
        <v>416</v>
      </c>
      <c r="AG52" s="9">
        <f t="shared" si="0"/>
        <v>1</v>
      </c>
      <c r="AH52" s="9">
        <f t="shared" si="1"/>
        <v>3</v>
      </c>
      <c r="AI52" s="14">
        <f t="shared" si="2"/>
        <v>285000</v>
      </c>
    </row>
    <row r="53" spans="1:35" ht="16" x14ac:dyDescent="0.2">
      <c r="A53" s="22">
        <v>45</v>
      </c>
      <c r="B53" s="23">
        <v>12180104</v>
      </c>
      <c r="C53" s="24" t="s">
        <v>129</v>
      </c>
      <c r="D53" s="25" t="s">
        <v>57</v>
      </c>
      <c r="E53" s="22" t="s">
        <v>218</v>
      </c>
      <c r="F53" s="10">
        <v>9.4</v>
      </c>
      <c r="G53" s="10">
        <v>5.6</v>
      </c>
      <c r="H53" s="10"/>
      <c r="I53" s="10">
        <v>6.2</v>
      </c>
      <c r="J53" s="10">
        <v>6.9</v>
      </c>
      <c r="K53" s="11"/>
      <c r="L53" s="11"/>
      <c r="M53" s="11"/>
      <c r="N53" s="12"/>
      <c r="O53" s="12"/>
      <c r="P53" s="12"/>
      <c r="Q53" s="10"/>
      <c r="R53" s="10"/>
      <c r="S53" s="10"/>
      <c r="T53" s="10"/>
      <c r="U53" s="10"/>
      <c r="V53" s="13"/>
      <c r="W53" s="13"/>
      <c r="X53" s="13"/>
      <c r="Y53" s="10"/>
      <c r="Z53" s="10"/>
      <c r="AA53" s="10"/>
      <c r="AB53" s="10"/>
      <c r="AC53" s="10"/>
      <c r="AD53" s="10"/>
      <c r="AE53" s="10"/>
      <c r="AF53" s="10"/>
      <c r="AG53" s="9">
        <f t="shared" si="0"/>
        <v>4</v>
      </c>
      <c r="AH53" s="9">
        <f t="shared" si="1"/>
        <v>12</v>
      </c>
      <c r="AI53" s="14">
        <f t="shared" si="2"/>
        <v>1140000</v>
      </c>
    </row>
    <row r="54" spans="1:35" ht="16" x14ac:dyDescent="0.2">
      <c r="A54" s="22">
        <v>46</v>
      </c>
      <c r="B54" s="23">
        <v>12180106</v>
      </c>
      <c r="C54" s="24" t="s">
        <v>130</v>
      </c>
      <c r="D54" s="25" t="s">
        <v>199</v>
      </c>
      <c r="E54" s="22" t="s">
        <v>218</v>
      </c>
      <c r="F54" s="10"/>
      <c r="G54" s="10"/>
      <c r="H54" s="10"/>
      <c r="I54" s="10" t="s">
        <v>408</v>
      </c>
      <c r="J54" s="10"/>
      <c r="K54" s="11"/>
      <c r="L54" s="11"/>
      <c r="M54" s="11"/>
      <c r="N54" s="12"/>
      <c r="O54" s="12"/>
      <c r="P54" s="12"/>
      <c r="Q54" s="10"/>
      <c r="R54" s="10"/>
      <c r="S54" s="10"/>
      <c r="T54" s="10"/>
      <c r="U54" s="10"/>
      <c r="V54" s="13"/>
      <c r="W54" s="13"/>
      <c r="X54" s="13"/>
      <c r="Y54" s="10"/>
      <c r="Z54" s="10"/>
      <c r="AA54" s="10"/>
      <c r="AB54" s="10"/>
      <c r="AC54" s="10"/>
      <c r="AD54" s="10"/>
      <c r="AE54" s="10"/>
      <c r="AF54" s="10"/>
      <c r="AG54" s="9">
        <f t="shared" si="0"/>
        <v>0</v>
      </c>
      <c r="AH54" s="9">
        <f t="shared" si="1"/>
        <v>0</v>
      </c>
      <c r="AI54" s="14">
        <f t="shared" si="2"/>
        <v>0</v>
      </c>
    </row>
    <row r="55" spans="1:35" ht="16" x14ac:dyDescent="0.2">
      <c r="A55" s="22">
        <v>47</v>
      </c>
      <c r="B55" s="23">
        <v>12180107</v>
      </c>
      <c r="C55" s="24" t="s">
        <v>131</v>
      </c>
      <c r="D55" s="25" t="s">
        <v>200</v>
      </c>
      <c r="E55" s="22" t="s">
        <v>218</v>
      </c>
      <c r="F55" s="10">
        <v>6.5</v>
      </c>
      <c r="G55" s="10">
        <v>6.5</v>
      </c>
      <c r="H55" s="10">
        <v>6.64</v>
      </c>
      <c r="I55" s="10">
        <v>5</v>
      </c>
      <c r="J55" s="10">
        <v>6.5</v>
      </c>
      <c r="K55" s="11"/>
      <c r="L55" s="11">
        <v>7</v>
      </c>
      <c r="M55" s="11"/>
      <c r="N55" s="12"/>
      <c r="O55" s="12">
        <v>5</v>
      </c>
      <c r="P55" s="12"/>
      <c r="Q55" s="10"/>
      <c r="R55" s="10"/>
      <c r="S55" s="10"/>
      <c r="T55" s="10"/>
      <c r="U55" s="10"/>
      <c r="V55" s="13"/>
      <c r="W55" s="13"/>
      <c r="X55" s="13"/>
      <c r="Y55" s="10"/>
      <c r="Z55" s="10"/>
      <c r="AA55" s="10"/>
      <c r="AB55" s="10"/>
      <c r="AC55" s="10"/>
      <c r="AD55" s="10">
        <v>5</v>
      </c>
      <c r="AE55" s="10"/>
      <c r="AF55" s="10">
        <v>7</v>
      </c>
      <c r="AG55" s="9">
        <f t="shared" si="0"/>
        <v>9</v>
      </c>
      <c r="AH55" s="9">
        <f t="shared" si="1"/>
        <v>25</v>
      </c>
      <c r="AI55" s="14">
        <f t="shared" si="2"/>
        <v>2375000</v>
      </c>
    </row>
    <row r="56" spans="1:35" ht="16" x14ac:dyDescent="0.2">
      <c r="A56" s="22">
        <v>48</v>
      </c>
      <c r="B56" s="23">
        <v>12180110</v>
      </c>
      <c r="C56" s="24" t="s">
        <v>132</v>
      </c>
      <c r="D56" s="25" t="s">
        <v>59</v>
      </c>
      <c r="E56" s="22" t="s">
        <v>218</v>
      </c>
      <c r="F56" s="10"/>
      <c r="G56" s="10"/>
      <c r="H56" s="10"/>
      <c r="I56" s="10"/>
      <c r="J56" s="10">
        <v>6.6</v>
      </c>
      <c r="K56" s="11"/>
      <c r="L56" s="11"/>
      <c r="M56" s="11">
        <v>6</v>
      </c>
      <c r="N56" s="12"/>
      <c r="O56" s="12"/>
      <c r="P56" s="12"/>
      <c r="Q56" s="10"/>
      <c r="R56" s="10"/>
      <c r="S56" s="10"/>
      <c r="T56" s="10"/>
      <c r="U56" s="10"/>
      <c r="V56" s="13"/>
      <c r="W56" s="13"/>
      <c r="X56" s="13"/>
      <c r="Y56" s="10"/>
      <c r="Z56" s="10"/>
      <c r="AA56" s="10"/>
      <c r="AB56" s="10"/>
      <c r="AC56" s="10"/>
      <c r="AD56" s="10"/>
      <c r="AE56" s="10"/>
      <c r="AF56" s="10"/>
      <c r="AG56" s="9">
        <f t="shared" si="0"/>
        <v>2</v>
      </c>
      <c r="AH56" s="9">
        <f t="shared" si="1"/>
        <v>5</v>
      </c>
      <c r="AI56" s="14">
        <f t="shared" si="2"/>
        <v>475000</v>
      </c>
    </row>
    <row r="57" spans="1:35" ht="16" x14ac:dyDescent="0.2">
      <c r="A57" s="22">
        <v>49</v>
      </c>
      <c r="B57" s="23">
        <v>12180111</v>
      </c>
      <c r="C57" s="24" t="s">
        <v>133</v>
      </c>
      <c r="D57" s="25" t="s">
        <v>59</v>
      </c>
      <c r="E57" s="22" t="s">
        <v>218</v>
      </c>
      <c r="F57" s="10"/>
      <c r="G57" s="10"/>
      <c r="H57" s="10"/>
      <c r="I57" s="10"/>
      <c r="J57" s="10"/>
      <c r="K57" s="11"/>
      <c r="L57" s="11"/>
      <c r="M57" s="11"/>
      <c r="N57" s="12"/>
      <c r="O57" s="12"/>
      <c r="P57" s="12"/>
      <c r="Q57" s="10"/>
      <c r="R57" s="10"/>
      <c r="S57" s="10"/>
      <c r="T57" s="10"/>
      <c r="U57" s="10"/>
      <c r="V57" s="13"/>
      <c r="W57" s="13"/>
      <c r="X57" s="13"/>
      <c r="Y57" s="10"/>
      <c r="Z57" s="10"/>
      <c r="AA57" s="10"/>
      <c r="AB57" s="10"/>
      <c r="AC57" s="10"/>
      <c r="AD57" s="10"/>
      <c r="AE57" s="10"/>
      <c r="AF57" s="10"/>
      <c r="AG57" s="9">
        <f t="shared" si="0"/>
        <v>0</v>
      </c>
      <c r="AH57" s="9">
        <f t="shared" si="1"/>
        <v>0</v>
      </c>
      <c r="AI57" s="14">
        <f t="shared" si="2"/>
        <v>0</v>
      </c>
    </row>
    <row r="58" spans="1:35" ht="16" x14ac:dyDescent="0.2">
      <c r="A58" s="22">
        <v>50</v>
      </c>
      <c r="B58" s="23">
        <v>12180112</v>
      </c>
      <c r="C58" s="24" t="s">
        <v>134</v>
      </c>
      <c r="D58" s="25" t="s">
        <v>59</v>
      </c>
      <c r="E58" s="22" t="s">
        <v>218</v>
      </c>
      <c r="F58" s="10"/>
      <c r="G58" s="10"/>
      <c r="H58" s="10"/>
      <c r="I58" s="10"/>
      <c r="J58" s="10"/>
      <c r="K58" s="11"/>
      <c r="L58" s="11"/>
      <c r="M58" s="11"/>
      <c r="N58" s="12"/>
      <c r="O58" s="12"/>
      <c r="P58" s="12"/>
      <c r="Q58" s="10"/>
      <c r="R58" s="10"/>
      <c r="S58" s="10"/>
      <c r="T58" s="10"/>
      <c r="U58" s="10"/>
      <c r="V58" s="13"/>
      <c r="W58" s="13"/>
      <c r="X58" s="13"/>
      <c r="Y58" s="10"/>
      <c r="Z58" s="10"/>
      <c r="AA58" s="10"/>
      <c r="AB58" s="10"/>
      <c r="AC58" s="10"/>
      <c r="AD58" s="10">
        <v>7.6</v>
      </c>
      <c r="AE58" s="10"/>
      <c r="AF58" s="10"/>
      <c r="AG58" s="9">
        <f t="shared" si="0"/>
        <v>1</v>
      </c>
      <c r="AH58" s="9">
        <f t="shared" si="1"/>
        <v>3</v>
      </c>
      <c r="AI58" s="14">
        <f t="shared" si="2"/>
        <v>285000</v>
      </c>
    </row>
    <row r="59" spans="1:35" ht="16" x14ac:dyDescent="0.2">
      <c r="A59" s="22">
        <v>51</v>
      </c>
      <c r="B59" s="23">
        <v>12180113</v>
      </c>
      <c r="C59" s="24" t="s">
        <v>135</v>
      </c>
      <c r="D59" s="25" t="s">
        <v>59</v>
      </c>
      <c r="E59" s="22" t="s">
        <v>218</v>
      </c>
      <c r="F59" s="10"/>
      <c r="G59" s="10"/>
      <c r="H59" s="10"/>
      <c r="I59" s="10"/>
      <c r="J59" s="10"/>
      <c r="K59" s="11"/>
      <c r="L59" s="11"/>
      <c r="M59" s="11"/>
      <c r="N59" s="12"/>
      <c r="O59" s="12"/>
      <c r="P59" s="12"/>
      <c r="Q59" s="10"/>
      <c r="R59" s="10"/>
      <c r="S59" s="10"/>
      <c r="T59" s="10"/>
      <c r="U59" s="10"/>
      <c r="V59" s="13"/>
      <c r="W59" s="13"/>
      <c r="X59" s="13"/>
      <c r="Y59" s="10"/>
      <c r="Z59" s="10"/>
      <c r="AA59" s="10"/>
      <c r="AB59" s="10"/>
      <c r="AC59" s="10"/>
      <c r="AD59" s="10"/>
      <c r="AE59" s="10"/>
      <c r="AF59" s="10"/>
      <c r="AG59" s="9">
        <f t="shared" si="0"/>
        <v>0</v>
      </c>
      <c r="AH59" s="9">
        <f t="shared" si="1"/>
        <v>0</v>
      </c>
      <c r="AI59" s="14">
        <f t="shared" si="2"/>
        <v>0</v>
      </c>
    </row>
    <row r="60" spans="1:35" ht="16" x14ac:dyDescent="0.2">
      <c r="A60" s="22">
        <v>52</v>
      </c>
      <c r="B60" s="23">
        <v>12180120</v>
      </c>
      <c r="C60" s="24" t="s">
        <v>136</v>
      </c>
      <c r="D60" s="25" t="s">
        <v>59</v>
      </c>
      <c r="E60" s="22" t="s">
        <v>218</v>
      </c>
      <c r="F60" s="10"/>
      <c r="G60" s="10"/>
      <c r="H60" s="10"/>
      <c r="I60" s="10"/>
      <c r="J60" s="10"/>
      <c r="K60" s="11"/>
      <c r="L60" s="11"/>
      <c r="M60" s="11"/>
      <c r="N60" s="12"/>
      <c r="O60" s="12"/>
      <c r="P60" s="12"/>
      <c r="Q60" s="10"/>
      <c r="R60" s="10"/>
      <c r="S60" s="10"/>
      <c r="T60" s="10"/>
      <c r="U60" s="10"/>
      <c r="V60" s="13"/>
      <c r="W60" s="13"/>
      <c r="X60" s="13"/>
      <c r="Y60" s="10"/>
      <c r="Z60" s="10"/>
      <c r="AA60" s="10"/>
      <c r="AB60" s="10"/>
      <c r="AC60" s="10"/>
      <c r="AD60" s="10"/>
      <c r="AE60" s="10"/>
      <c r="AF60" s="10"/>
      <c r="AG60" s="9">
        <f t="shared" si="0"/>
        <v>0</v>
      </c>
      <c r="AH60" s="9">
        <f t="shared" si="1"/>
        <v>0</v>
      </c>
      <c r="AI60" s="14">
        <f t="shared" si="2"/>
        <v>0</v>
      </c>
    </row>
    <row r="61" spans="1:35" ht="16" x14ac:dyDescent="0.2">
      <c r="A61" s="22">
        <v>53</v>
      </c>
      <c r="B61" s="23">
        <v>12180121</v>
      </c>
      <c r="C61" s="24" t="s">
        <v>137</v>
      </c>
      <c r="D61" s="25" t="s">
        <v>201</v>
      </c>
      <c r="E61" s="22" t="s">
        <v>218</v>
      </c>
      <c r="F61" s="10"/>
      <c r="G61" s="10"/>
      <c r="H61" s="10"/>
      <c r="I61" s="10">
        <v>8.9</v>
      </c>
      <c r="J61" s="10">
        <v>8.5</v>
      </c>
      <c r="K61" s="11"/>
      <c r="L61" s="11"/>
      <c r="M61" s="11"/>
      <c r="N61" s="12"/>
      <c r="O61" s="12"/>
      <c r="P61" s="12"/>
      <c r="Q61" s="10"/>
      <c r="R61" s="10"/>
      <c r="S61" s="10"/>
      <c r="T61" s="10"/>
      <c r="U61" s="10"/>
      <c r="V61" s="13"/>
      <c r="W61" s="13"/>
      <c r="X61" s="13"/>
      <c r="Y61" s="10"/>
      <c r="Z61" s="10"/>
      <c r="AA61" s="10"/>
      <c r="AB61" s="10"/>
      <c r="AC61" s="10"/>
      <c r="AD61" s="10"/>
      <c r="AE61" s="10"/>
      <c r="AF61" s="10"/>
      <c r="AG61" s="9">
        <f t="shared" si="0"/>
        <v>2</v>
      </c>
      <c r="AH61" s="9">
        <f t="shared" si="1"/>
        <v>6</v>
      </c>
      <c r="AI61" s="14">
        <f t="shared" si="2"/>
        <v>570000</v>
      </c>
    </row>
    <row r="62" spans="1:35" ht="16" x14ac:dyDescent="0.2">
      <c r="A62" s="22">
        <v>54</v>
      </c>
      <c r="B62" s="23">
        <v>12180122</v>
      </c>
      <c r="C62" s="24" t="s">
        <v>138</v>
      </c>
      <c r="D62" s="25" t="s">
        <v>201</v>
      </c>
      <c r="E62" s="22" t="s">
        <v>218</v>
      </c>
      <c r="F62" s="10">
        <v>7</v>
      </c>
      <c r="G62" s="10">
        <v>8</v>
      </c>
      <c r="H62" s="10">
        <v>8</v>
      </c>
      <c r="I62" s="10">
        <v>5</v>
      </c>
      <c r="J62" s="10">
        <v>7</v>
      </c>
      <c r="K62" s="11"/>
      <c r="L62" s="11"/>
      <c r="M62" s="11"/>
      <c r="N62" s="12"/>
      <c r="O62" s="12"/>
      <c r="P62" s="12">
        <v>7</v>
      </c>
      <c r="Q62" s="10"/>
      <c r="R62" s="10"/>
      <c r="S62" s="10"/>
      <c r="T62" s="10"/>
      <c r="U62" s="10"/>
      <c r="V62" s="13"/>
      <c r="W62" s="13"/>
      <c r="X62" s="13"/>
      <c r="Y62" s="10"/>
      <c r="Z62" s="10"/>
      <c r="AA62" s="10"/>
      <c r="AB62" s="10"/>
      <c r="AC62" s="10"/>
      <c r="AD62" s="10"/>
      <c r="AE62" s="10">
        <v>7</v>
      </c>
      <c r="AF62" s="10">
        <v>8</v>
      </c>
      <c r="AG62" s="9">
        <f t="shared" si="0"/>
        <v>8</v>
      </c>
      <c r="AH62" s="9">
        <f t="shared" si="1"/>
        <v>23</v>
      </c>
      <c r="AI62" s="14">
        <f t="shared" si="2"/>
        <v>2185000</v>
      </c>
    </row>
    <row r="63" spans="1:35" ht="16" x14ac:dyDescent="0.2">
      <c r="A63" s="22">
        <v>55</v>
      </c>
      <c r="B63" s="23">
        <v>12180124</v>
      </c>
      <c r="C63" s="24" t="s">
        <v>139</v>
      </c>
      <c r="D63" s="25" t="s">
        <v>202</v>
      </c>
      <c r="E63" s="22" t="s">
        <v>218</v>
      </c>
      <c r="F63" s="10">
        <v>5</v>
      </c>
      <c r="G63" s="10"/>
      <c r="H63" s="10"/>
      <c r="I63" s="10">
        <v>5</v>
      </c>
      <c r="J63" s="10">
        <v>5</v>
      </c>
      <c r="K63" s="11">
        <v>5</v>
      </c>
      <c r="L63" s="11"/>
      <c r="M63" s="11"/>
      <c r="N63" s="12"/>
      <c r="O63" s="12"/>
      <c r="P63" s="12"/>
      <c r="Q63" s="10"/>
      <c r="R63" s="10"/>
      <c r="S63" s="10"/>
      <c r="T63" s="10"/>
      <c r="U63" s="10"/>
      <c r="V63" s="13"/>
      <c r="W63" s="13"/>
      <c r="X63" s="13"/>
      <c r="Y63" s="10"/>
      <c r="Z63" s="10"/>
      <c r="AA63" s="10"/>
      <c r="AB63" s="10"/>
      <c r="AC63" s="10"/>
      <c r="AD63" s="10"/>
      <c r="AE63" s="10"/>
      <c r="AF63" s="10">
        <v>5</v>
      </c>
      <c r="AG63" s="9">
        <f t="shared" si="0"/>
        <v>5</v>
      </c>
      <c r="AH63" s="9">
        <f t="shared" si="1"/>
        <v>14</v>
      </c>
      <c r="AI63" s="14">
        <f t="shared" si="2"/>
        <v>1330000</v>
      </c>
    </row>
    <row r="64" spans="1:35" ht="16" x14ac:dyDescent="0.2">
      <c r="A64" s="22">
        <v>56</v>
      </c>
      <c r="B64" s="23">
        <v>12180127</v>
      </c>
      <c r="C64" s="24" t="s">
        <v>140</v>
      </c>
      <c r="D64" s="25" t="s">
        <v>203</v>
      </c>
      <c r="E64" s="22" t="s">
        <v>218</v>
      </c>
      <c r="F64" s="10">
        <v>5</v>
      </c>
      <c r="G64" s="10">
        <v>8</v>
      </c>
      <c r="H64" s="10"/>
      <c r="I64" s="10">
        <v>8</v>
      </c>
      <c r="J64" s="10">
        <v>6</v>
      </c>
      <c r="K64" s="11"/>
      <c r="L64" s="11"/>
      <c r="M64" s="11">
        <v>8</v>
      </c>
      <c r="N64" s="12"/>
      <c r="O64" s="12">
        <v>5</v>
      </c>
      <c r="P64" s="12"/>
      <c r="Q64" s="10"/>
      <c r="R64" s="10"/>
      <c r="S64" s="10">
        <v>6</v>
      </c>
      <c r="T64" s="10"/>
      <c r="U64" s="10">
        <v>5</v>
      </c>
      <c r="V64" s="13"/>
      <c r="W64" s="13"/>
      <c r="X64" s="13">
        <v>6.4</v>
      </c>
      <c r="Y64" s="10"/>
      <c r="Z64" s="10"/>
      <c r="AA64" s="10"/>
      <c r="AB64" s="10"/>
      <c r="AC64" s="10"/>
      <c r="AD64" s="10">
        <v>5</v>
      </c>
      <c r="AE64" s="10">
        <v>6</v>
      </c>
      <c r="AF64" s="10"/>
      <c r="AG64" s="9">
        <f t="shared" si="0"/>
        <v>11</v>
      </c>
      <c r="AH64" s="9">
        <f t="shared" si="1"/>
        <v>30</v>
      </c>
      <c r="AI64" s="14">
        <f t="shared" si="2"/>
        <v>2850000</v>
      </c>
    </row>
    <row r="65" spans="1:35" ht="16" x14ac:dyDescent="0.2">
      <c r="A65" s="22">
        <v>57</v>
      </c>
      <c r="B65" s="23">
        <v>12180129</v>
      </c>
      <c r="C65" s="24" t="s">
        <v>141</v>
      </c>
      <c r="D65" s="25" t="s">
        <v>204</v>
      </c>
      <c r="E65" s="22" t="s">
        <v>218</v>
      </c>
      <c r="F65" s="10"/>
      <c r="G65" s="10"/>
      <c r="H65" s="10"/>
      <c r="I65" s="10" t="s">
        <v>417</v>
      </c>
      <c r="J65" s="10" t="s">
        <v>418</v>
      </c>
      <c r="K65" s="11"/>
      <c r="L65" s="11"/>
      <c r="M65" s="11"/>
      <c r="N65" s="12"/>
      <c r="O65" s="12"/>
      <c r="P65" s="12"/>
      <c r="Q65" s="10"/>
      <c r="R65" s="10"/>
      <c r="S65" s="10"/>
      <c r="T65" s="10"/>
      <c r="U65" s="10"/>
      <c r="V65" s="13"/>
      <c r="W65" s="13"/>
      <c r="X65" s="13"/>
      <c r="Y65" s="10"/>
      <c r="Z65" s="10"/>
      <c r="AA65" s="10"/>
      <c r="AB65" s="10"/>
      <c r="AC65" s="10"/>
      <c r="AD65" s="10"/>
      <c r="AE65" s="10"/>
      <c r="AF65" s="10"/>
      <c r="AG65" s="9">
        <f t="shared" si="0"/>
        <v>0</v>
      </c>
      <c r="AH65" s="9">
        <f t="shared" si="1"/>
        <v>0</v>
      </c>
      <c r="AI65" s="14">
        <f t="shared" si="2"/>
        <v>0</v>
      </c>
    </row>
    <row r="66" spans="1:35" ht="16" x14ac:dyDescent="0.2">
      <c r="A66" s="22">
        <v>58</v>
      </c>
      <c r="B66" s="23">
        <v>12180130</v>
      </c>
      <c r="C66" s="24" t="s">
        <v>142</v>
      </c>
      <c r="D66" s="25" t="s">
        <v>204</v>
      </c>
      <c r="E66" s="22" t="s">
        <v>218</v>
      </c>
      <c r="F66" s="10">
        <v>6.4</v>
      </c>
      <c r="G66" s="10">
        <v>6.9</v>
      </c>
      <c r="H66" s="10"/>
      <c r="I66" s="10"/>
      <c r="J66" s="10">
        <v>4.9000000000000004</v>
      </c>
      <c r="K66" s="11"/>
      <c r="L66" s="11"/>
      <c r="M66" s="11"/>
      <c r="N66" s="12"/>
      <c r="O66" s="12"/>
      <c r="P66" s="12"/>
      <c r="Q66" s="10"/>
      <c r="R66" s="10"/>
      <c r="S66" s="10"/>
      <c r="T66" s="10"/>
      <c r="U66" s="10"/>
      <c r="V66" s="13"/>
      <c r="W66" s="13"/>
      <c r="X66" s="13"/>
      <c r="Y66" s="10"/>
      <c r="Z66" s="10"/>
      <c r="AA66" s="10"/>
      <c r="AB66" s="10"/>
      <c r="AC66" s="10"/>
      <c r="AD66" s="10"/>
      <c r="AE66" s="10"/>
      <c r="AF66" s="10"/>
      <c r="AG66" s="9">
        <f t="shared" si="0"/>
        <v>3</v>
      </c>
      <c r="AH66" s="9">
        <f t="shared" si="1"/>
        <v>9</v>
      </c>
      <c r="AI66" s="14">
        <f t="shared" si="2"/>
        <v>855000</v>
      </c>
    </row>
    <row r="67" spans="1:35" ht="16" x14ac:dyDescent="0.2">
      <c r="A67" s="22">
        <v>59</v>
      </c>
      <c r="B67" s="23">
        <v>12180131</v>
      </c>
      <c r="C67" s="24" t="s">
        <v>143</v>
      </c>
      <c r="D67" s="25" t="s">
        <v>204</v>
      </c>
      <c r="E67" s="22" t="s">
        <v>218</v>
      </c>
      <c r="F67" s="10"/>
      <c r="G67" s="10"/>
      <c r="H67" s="10"/>
      <c r="I67" s="10"/>
      <c r="J67" s="10">
        <v>5.7</v>
      </c>
      <c r="K67" s="11"/>
      <c r="L67" s="11"/>
      <c r="M67" s="11"/>
      <c r="N67" s="12"/>
      <c r="O67" s="12"/>
      <c r="P67" s="12"/>
      <c r="Q67" s="10"/>
      <c r="R67" s="10"/>
      <c r="S67" s="10"/>
      <c r="T67" s="10"/>
      <c r="U67" s="10"/>
      <c r="V67" s="13"/>
      <c r="W67" s="13"/>
      <c r="X67" s="13"/>
      <c r="Y67" s="10"/>
      <c r="Z67" s="10"/>
      <c r="AA67" s="10"/>
      <c r="AB67" s="10"/>
      <c r="AC67" s="10"/>
      <c r="AD67" s="10"/>
      <c r="AE67" s="10"/>
      <c r="AF67" s="10"/>
      <c r="AG67" s="9">
        <f t="shared" si="0"/>
        <v>1</v>
      </c>
      <c r="AH67" s="9">
        <f t="shared" si="1"/>
        <v>3</v>
      </c>
      <c r="AI67" s="14">
        <f t="shared" si="2"/>
        <v>285000</v>
      </c>
    </row>
    <row r="68" spans="1:35" ht="16" x14ac:dyDescent="0.2">
      <c r="A68" s="22">
        <v>60</v>
      </c>
      <c r="B68" s="23">
        <v>12180132</v>
      </c>
      <c r="C68" s="24" t="s">
        <v>144</v>
      </c>
      <c r="D68" s="25" t="s">
        <v>204</v>
      </c>
      <c r="E68" s="22" t="s">
        <v>218</v>
      </c>
      <c r="F68" s="10"/>
      <c r="G68" s="10"/>
      <c r="H68" s="10"/>
      <c r="I68" s="10"/>
      <c r="J68" s="10"/>
      <c r="K68" s="11"/>
      <c r="L68" s="11"/>
      <c r="M68" s="11"/>
      <c r="N68" s="12"/>
      <c r="O68" s="12"/>
      <c r="P68" s="12"/>
      <c r="Q68" s="10"/>
      <c r="R68" s="10"/>
      <c r="S68" s="10"/>
      <c r="T68" s="10"/>
      <c r="U68" s="10"/>
      <c r="V68" s="13"/>
      <c r="W68" s="13"/>
      <c r="X68" s="13"/>
      <c r="Y68" s="10"/>
      <c r="Z68" s="10"/>
      <c r="AA68" s="10"/>
      <c r="AB68" s="10"/>
      <c r="AC68" s="10"/>
      <c r="AD68" s="10"/>
      <c r="AE68" s="10"/>
      <c r="AF68" s="10"/>
      <c r="AG68" s="9">
        <f t="shared" si="0"/>
        <v>0</v>
      </c>
      <c r="AH68" s="9">
        <f t="shared" si="1"/>
        <v>0</v>
      </c>
      <c r="AI68" s="14">
        <f t="shared" si="2"/>
        <v>0</v>
      </c>
    </row>
    <row r="69" spans="1:35" ht="16" x14ac:dyDescent="0.2">
      <c r="A69" s="22">
        <v>61</v>
      </c>
      <c r="B69" s="23">
        <v>12180133</v>
      </c>
      <c r="C69" s="24" t="s">
        <v>117</v>
      </c>
      <c r="D69" s="25" t="s">
        <v>60</v>
      </c>
      <c r="E69" s="22" t="s">
        <v>218</v>
      </c>
      <c r="F69" s="10"/>
      <c r="G69" s="10"/>
      <c r="H69" s="10"/>
      <c r="I69" s="10">
        <v>4.9000000000000004</v>
      </c>
      <c r="J69" s="10"/>
      <c r="K69" s="11"/>
      <c r="L69" s="11"/>
      <c r="M69" s="11"/>
      <c r="N69" s="12"/>
      <c r="O69" s="12"/>
      <c r="P69" s="12"/>
      <c r="Q69" s="10"/>
      <c r="R69" s="10"/>
      <c r="S69" s="10"/>
      <c r="T69" s="10"/>
      <c r="U69" s="10"/>
      <c r="V69" s="13"/>
      <c r="W69" s="13"/>
      <c r="X69" s="13"/>
      <c r="Y69" s="10"/>
      <c r="Z69" s="10"/>
      <c r="AA69" s="10"/>
      <c r="AB69" s="10"/>
      <c r="AC69" s="10"/>
      <c r="AD69" s="10"/>
      <c r="AE69" s="10"/>
      <c r="AF69" s="10"/>
      <c r="AG69" s="9">
        <f t="shared" si="0"/>
        <v>1</v>
      </c>
      <c r="AH69" s="9">
        <f t="shared" si="1"/>
        <v>3</v>
      </c>
      <c r="AI69" s="14">
        <f t="shared" si="2"/>
        <v>285000</v>
      </c>
    </row>
    <row r="70" spans="1:35" ht="16" x14ac:dyDescent="0.2">
      <c r="A70" s="22">
        <v>62</v>
      </c>
      <c r="B70" s="23">
        <v>12180134</v>
      </c>
      <c r="C70" s="24" t="s">
        <v>145</v>
      </c>
      <c r="D70" s="25" t="s">
        <v>60</v>
      </c>
      <c r="E70" s="22" t="s">
        <v>218</v>
      </c>
      <c r="F70" s="10"/>
      <c r="G70" s="10"/>
      <c r="H70" s="10"/>
      <c r="I70" s="10"/>
      <c r="J70" s="10"/>
      <c r="K70" s="11"/>
      <c r="L70" s="11"/>
      <c r="M70" s="11"/>
      <c r="N70" s="12"/>
      <c r="O70" s="12"/>
      <c r="P70" s="12"/>
      <c r="Q70" s="10"/>
      <c r="R70" s="10"/>
      <c r="S70" s="10"/>
      <c r="T70" s="10"/>
      <c r="U70" s="10"/>
      <c r="V70" s="13"/>
      <c r="W70" s="13"/>
      <c r="X70" s="13"/>
      <c r="Y70" s="10"/>
      <c r="Z70" s="10"/>
      <c r="AA70" s="10"/>
      <c r="AB70" s="10"/>
      <c r="AC70" s="10"/>
      <c r="AD70" s="10"/>
      <c r="AE70" s="10"/>
      <c r="AF70" s="10"/>
      <c r="AG70" s="9">
        <f t="shared" si="0"/>
        <v>0</v>
      </c>
      <c r="AH70" s="9">
        <f t="shared" si="1"/>
        <v>0</v>
      </c>
      <c r="AI70" s="14">
        <f t="shared" si="2"/>
        <v>0</v>
      </c>
    </row>
    <row r="71" spans="1:35" ht="16" x14ac:dyDescent="0.2">
      <c r="A71" s="22">
        <v>63</v>
      </c>
      <c r="B71" s="23">
        <v>12180135</v>
      </c>
      <c r="C71" s="24" t="s">
        <v>146</v>
      </c>
      <c r="D71" s="25" t="s">
        <v>60</v>
      </c>
      <c r="E71" s="22" t="s">
        <v>218</v>
      </c>
      <c r="F71" s="10"/>
      <c r="G71" s="10"/>
      <c r="H71" s="10"/>
      <c r="I71" s="10"/>
      <c r="J71" s="10"/>
      <c r="K71" s="11"/>
      <c r="L71" s="11"/>
      <c r="M71" s="11"/>
      <c r="N71" s="12"/>
      <c r="O71" s="12"/>
      <c r="P71" s="12"/>
      <c r="Q71" s="10"/>
      <c r="R71" s="10"/>
      <c r="S71" s="10"/>
      <c r="T71" s="10"/>
      <c r="U71" s="10"/>
      <c r="V71" s="13"/>
      <c r="W71" s="13"/>
      <c r="X71" s="13"/>
      <c r="Y71" s="10"/>
      <c r="Z71" s="10"/>
      <c r="AA71" s="10"/>
      <c r="AB71" s="10"/>
      <c r="AC71" s="10"/>
      <c r="AD71" s="10"/>
      <c r="AE71" s="10"/>
      <c r="AF71" s="10"/>
      <c r="AG71" s="9">
        <f t="shared" si="0"/>
        <v>0</v>
      </c>
      <c r="AH71" s="9">
        <f t="shared" si="1"/>
        <v>0</v>
      </c>
      <c r="AI71" s="14">
        <f t="shared" si="2"/>
        <v>0</v>
      </c>
    </row>
    <row r="72" spans="1:35" ht="16" x14ac:dyDescent="0.2">
      <c r="A72" s="22">
        <v>64</v>
      </c>
      <c r="B72" s="23">
        <v>12180136</v>
      </c>
      <c r="C72" s="24" t="s">
        <v>147</v>
      </c>
      <c r="D72" s="25" t="s">
        <v>60</v>
      </c>
      <c r="E72" s="22" t="s">
        <v>218</v>
      </c>
      <c r="F72" s="10"/>
      <c r="G72" s="10"/>
      <c r="H72" s="10"/>
      <c r="I72" s="10"/>
      <c r="J72" s="10"/>
      <c r="K72" s="11"/>
      <c r="L72" s="11"/>
      <c r="M72" s="11"/>
      <c r="N72" s="12"/>
      <c r="O72" s="12"/>
      <c r="P72" s="12"/>
      <c r="Q72" s="10"/>
      <c r="R72" s="10"/>
      <c r="S72" s="10"/>
      <c r="T72" s="10"/>
      <c r="U72" s="10"/>
      <c r="V72" s="13"/>
      <c r="W72" s="13"/>
      <c r="X72" s="13"/>
      <c r="Y72" s="10"/>
      <c r="Z72" s="10"/>
      <c r="AA72" s="10"/>
      <c r="AB72" s="10"/>
      <c r="AC72" s="10"/>
      <c r="AD72" s="10"/>
      <c r="AE72" s="10"/>
      <c r="AF72" s="10"/>
      <c r="AG72" s="9">
        <f t="shared" si="0"/>
        <v>0</v>
      </c>
      <c r="AH72" s="9">
        <f t="shared" si="1"/>
        <v>0</v>
      </c>
      <c r="AI72" s="14">
        <f t="shared" si="2"/>
        <v>0</v>
      </c>
    </row>
    <row r="73" spans="1:35" ht="16" x14ac:dyDescent="0.2">
      <c r="A73" s="22">
        <v>65</v>
      </c>
      <c r="B73" s="23">
        <v>12180140</v>
      </c>
      <c r="C73" s="24" t="s">
        <v>148</v>
      </c>
      <c r="D73" s="25" t="s">
        <v>62</v>
      </c>
      <c r="E73" s="22" t="s">
        <v>218</v>
      </c>
      <c r="F73" s="10"/>
      <c r="G73" s="10"/>
      <c r="H73" s="10"/>
      <c r="I73" s="10"/>
      <c r="J73" s="10"/>
      <c r="K73" s="11"/>
      <c r="L73" s="11"/>
      <c r="M73" s="11" t="s">
        <v>419</v>
      </c>
      <c r="N73" s="12"/>
      <c r="O73" s="12" t="s">
        <v>420</v>
      </c>
      <c r="P73" s="12"/>
      <c r="Q73" s="10"/>
      <c r="R73" s="10"/>
      <c r="S73" s="10"/>
      <c r="T73" s="10"/>
      <c r="U73" s="10"/>
      <c r="V73" s="13"/>
      <c r="W73" s="13"/>
      <c r="X73" s="13"/>
      <c r="Y73" s="10"/>
      <c r="Z73" s="10"/>
      <c r="AA73" s="10"/>
      <c r="AB73" s="10"/>
      <c r="AC73" s="10"/>
      <c r="AD73" s="10"/>
      <c r="AE73" s="10" t="s">
        <v>421</v>
      </c>
      <c r="AF73" s="10"/>
      <c r="AG73" s="9">
        <f t="shared" si="0"/>
        <v>0</v>
      </c>
      <c r="AH73" s="9">
        <f t="shared" si="1"/>
        <v>0</v>
      </c>
      <c r="AI73" s="14">
        <f t="shared" si="2"/>
        <v>0</v>
      </c>
    </row>
    <row r="74" spans="1:35" ht="16" x14ac:dyDescent="0.2">
      <c r="A74" s="22">
        <v>66</v>
      </c>
      <c r="B74" s="23">
        <v>12180141</v>
      </c>
      <c r="C74" s="24" t="s">
        <v>58</v>
      </c>
      <c r="D74" s="25" t="s">
        <v>62</v>
      </c>
      <c r="E74" s="22" t="s">
        <v>218</v>
      </c>
      <c r="F74" s="10">
        <v>7.8</v>
      </c>
      <c r="G74" s="10">
        <v>8.4</v>
      </c>
      <c r="H74" s="10">
        <v>7.3</v>
      </c>
      <c r="I74" s="10">
        <v>6.7</v>
      </c>
      <c r="J74" s="10">
        <v>7.7</v>
      </c>
      <c r="K74" s="11">
        <v>9.3000000000000007</v>
      </c>
      <c r="L74" s="11"/>
      <c r="M74" s="11"/>
      <c r="N74" s="12"/>
      <c r="O74" s="12"/>
      <c r="P74" s="12">
        <v>9.1</v>
      </c>
      <c r="Q74" s="10"/>
      <c r="R74" s="10"/>
      <c r="S74" s="10"/>
      <c r="T74" s="10"/>
      <c r="U74" s="10"/>
      <c r="V74" s="13"/>
      <c r="W74" s="13"/>
      <c r="X74" s="13"/>
      <c r="Y74" s="10"/>
      <c r="Z74" s="10"/>
      <c r="AA74" s="10"/>
      <c r="AB74" s="10"/>
      <c r="AC74" s="10"/>
      <c r="AD74" s="10">
        <v>8.1</v>
      </c>
      <c r="AE74" s="10">
        <v>9.9</v>
      </c>
      <c r="AF74" s="10">
        <v>8.9</v>
      </c>
      <c r="AG74" s="9">
        <f t="shared" ref="AG74:AG114" si="3">COUNTIF(F74:AF74, "&gt;=4,5")</f>
        <v>10</v>
      </c>
      <c r="AH74" s="9">
        <f t="shared" ref="AH74:AH114" si="4">SUMIF(F74:AF74, "&gt;=4,5", $F$7:$AF$7)</f>
        <v>28</v>
      </c>
      <c r="AI74" s="14">
        <f t="shared" ref="AI74:AI114" si="5">AH74*95000</f>
        <v>2660000</v>
      </c>
    </row>
    <row r="75" spans="1:35" ht="16" x14ac:dyDescent="0.2">
      <c r="A75" s="22">
        <v>67</v>
      </c>
      <c r="B75" s="23">
        <v>12180143</v>
      </c>
      <c r="C75" s="24" t="s">
        <v>149</v>
      </c>
      <c r="D75" s="25" t="s">
        <v>65</v>
      </c>
      <c r="E75" s="22" t="s">
        <v>218</v>
      </c>
      <c r="F75" s="10"/>
      <c r="G75" s="10"/>
      <c r="H75" s="10"/>
      <c r="I75" s="10"/>
      <c r="J75" s="10"/>
      <c r="K75" s="11"/>
      <c r="L75" s="11"/>
      <c r="M75" s="11"/>
      <c r="N75" s="12"/>
      <c r="O75" s="12"/>
      <c r="P75" s="12"/>
      <c r="Q75" s="10"/>
      <c r="R75" s="10"/>
      <c r="S75" s="10"/>
      <c r="T75" s="10"/>
      <c r="U75" s="10"/>
      <c r="V75" s="13"/>
      <c r="W75" s="13"/>
      <c r="X75" s="13"/>
      <c r="Y75" s="10"/>
      <c r="Z75" s="10"/>
      <c r="AA75" s="10"/>
      <c r="AB75" s="10"/>
      <c r="AC75" s="10"/>
      <c r="AD75" s="10"/>
      <c r="AE75" s="10"/>
      <c r="AF75" s="10"/>
      <c r="AG75" s="9">
        <f t="shared" si="3"/>
        <v>0</v>
      </c>
      <c r="AH75" s="9">
        <f t="shared" si="4"/>
        <v>0</v>
      </c>
      <c r="AI75" s="14">
        <f t="shared" si="5"/>
        <v>0</v>
      </c>
    </row>
    <row r="76" spans="1:35" ht="16" x14ac:dyDescent="0.2">
      <c r="A76" s="22">
        <v>68</v>
      </c>
      <c r="B76" s="23">
        <v>12180145</v>
      </c>
      <c r="C76" s="24" t="s">
        <v>58</v>
      </c>
      <c r="D76" s="25" t="s">
        <v>65</v>
      </c>
      <c r="E76" s="22" t="s">
        <v>218</v>
      </c>
      <c r="F76" s="10"/>
      <c r="G76" s="10"/>
      <c r="H76" s="10"/>
      <c r="I76" s="10"/>
      <c r="J76" s="10"/>
      <c r="K76" s="11"/>
      <c r="L76" s="11"/>
      <c r="M76" s="11"/>
      <c r="N76" s="12"/>
      <c r="O76" s="12"/>
      <c r="P76" s="12"/>
      <c r="Q76" s="10"/>
      <c r="R76" s="10"/>
      <c r="S76" s="10"/>
      <c r="T76" s="10"/>
      <c r="U76" s="10"/>
      <c r="V76" s="13"/>
      <c r="W76" s="13"/>
      <c r="X76" s="13"/>
      <c r="Y76" s="10"/>
      <c r="Z76" s="10"/>
      <c r="AA76" s="10"/>
      <c r="AB76" s="10"/>
      <c r="AC76" s="10"/>
      <c r="AD76" s="10"/>
      <c r="AE76" s="10"/>
      <c r="AF76" s="10"/>
      <c r="AG76" s="9">
        <f t="shared" si="3"/>
        <v>0</v>
      </c>
      <c r="AH76" s="9">
        <f t="shared" si="4"/>
        <v>0</v>
      </c>
      <c r="AI76" s="14">
        <f t="shared" si="5"/>
        <v>0</v>
      </c>
    </row>
    <row r="77" spans="1:35" ht="16" x14ac:dyDescent="0.2">
      <c r="A77" s="22">
        <v>69</v>
      </c>
      <c r="B77" s="23">
        <v>12180147</v>
      </c>
      <c r="C77" s="24" t="s">
        <v>150</v>
      </c>
      <c r="D77" s="25" t="s">
        <v>205</v>
      </c>
      <c r="E77" s="22" t="s">
        <v>218</v>
      </c>
      <c r="F77" s="10" t="s">
        <v>422</v>
      </c>
      <c r="G77" s="10" t="s">
        <v>408</v>
      </c>
      <c r="H77" s="10"/>
      <c r="I77" s="10">
        <v>6</v>
      </c>
      <c r="J77" s="10" t="s">
        <v>413</v>
      </c>
      <c r="K77" s="11"/>
      <c r="L77" s="11" t="s">
        <v>406</v>
      </c>
      <c r="M77" s="11"/>
      <c r="N77" s="12"/>
      <c r="O77" s="12"/>
      <c r="P77" s="12"/>
      <c r="Q77" s="10"/>
      <c r="R77" s="10"/>
      <c r="S77" s="10"/>
      <c r="T77" s="10"/>
      <c r="U77" s="10"/>
      <c r="V77" s="13"/>
      <c r="W77" s="13"/>
      <c r="X77" s="13" t="s">
        <v>402</v>
      </c>
      <c r="Y77" s="10"/>
      <c r="Z77" s="10"/>
      <c r="AA77" s="10"/>
      <c r="AB77" s="10"/>
      <c r="AC77" s="10"/>
      <c r="AD77" s="10" t="s">
        <v>423</v>
      </c>
      <c r="AE77" s="10"/>
      <c r="AF77" s="10" t="s">
        <v>402</v>
      </c>
      <c r="AG77" s="9">
        <f t="shared" si="3"/>
        <v>1</v>
      </c>
      <c r="AH77" s="9">
        <f t="shared" si="4"/>
        <v>3</v>
      </c>
      <c r="AI77" s="14">
        <f t="shared" si="5"/>
        <v>285000</v>
      </c>
    </row>
    <row r="78" spans="1:35" ht="16" x14ac:dyDescent="0.2">
      <c r="A78" s="22">
        <v>70</v>
      </c>
      <c r="B78" s="23">
        <v>12180150</v>
      </c>
      <c r="C78" s="24" t="s">
        <v>151</v>
      </c>
      <c r="D78" s="25" t="s">
        <v>206</v>
      </c>
      <c r="E78" s="22" t="s">
        <v>218</v>
      </c>
      <c r="F78" s="10"/>
      <c r="G78" s="10"/>
      <c r="H78" s="10"/>
      <c r="I78" s="10"/>
      <c r="J78" s="10">
        <v>4.8</v>
      </c>
      <c r="K78" s="11"/>
      <c r="L78" s="11"/>
      <c r="M78" s="11"/>
      <c r="N78" s="12"/>
      <c r="O78" s="12"/>
      <c r="P78" s="12"/>
      <c r="Q78" s="10"/>
      <c r="R78" s="10"/>
      <c r="S78" s="10"/>
      <c r="T78" s="10"/>
      <c r="U78" s="10"/>
      <c r="V78" s="13"/>
      <c r="W78" s="13"/>
      <c r="X78" s="13"/>
      <c r="Y78" s="10"/>
      <c r="Z78" s="10"/>
      <c r="AA78" s="10"/>
      <c r="AB78" s="10"/>
      <c r="AC78" s="10"/>
      <c r="AD78" s="10"/>
      <c r="AE78" s="10"/>
      <c r="AF78" s="10"/>
      <c r="AG78" s="9">
        <f t="shared" si="3"/>
        <v>1</v>
      </c>
      <c r="AH78" s="9">
        <f t="shared" si="4"/>
        <v>3</v>
      </c>
      <c r="AI78" s="14">
        <f t="shared" si="5"/>
        <v>285000</v>
      </c>
    </row>
    <row r="79" spans="1:35" ht="16" x14ac:dyDescent="0.2">
      <c r="A79" s="22">
        <v>71</v>
      </c>
      <c r="B79" s="23">
        <v>12180151</v>
      </c>
      <c r="C79" s="24" t="s">
        <v>58</v>
      </c>
      <c r="D79" s="25" t="s">
        <v>67</v>
      </c>
      <c r="E79" s="22" t="s">
        <v>218</v>
      </c>
      <c r="F79" s="10"/>
      <c r="G79" s="10"/>
      <c r="H79" s="10"/>
      <c r="I79" s="10" t="s">
        <v>420</v>
      </c>
      <c r="J79" s="10" t="s">
        <v>424</v>
      </c>
      <c r="K79" s="11"/>
      <c r="L79" s="11"/>
      <c r="M79" s="11"/>
      <c r="N79" s="12"/>
      <c r="O79" s="12"/>
      <c r="P79" s="12"/>
      <c r="Q79" s="10"/>
      <c r="R79" s="10"/>
      <c r="S79" s="10"/>
      <c r="T79" s="10"/>
      <c r="U79" s="10"/>
      <c r="V79" s="13"/>
      <c r="W79" s="13"/>
      <c r="X79" s="13"/>
      <c r="Y79" s="10"/>
      <c r="Z79" s="10"/>
      <c r="AA79" s="10"/>
      <c r="AB79" s="10"/>
      <c r="AC79" s="10"/>
      <c r="AD79" s="10"/>
      <c r="AE79" s="10"/>
      <c r="AF79" s="10"/>
      <c r="AG79" s="9">
        <f t="shared" si="3"/>
        <v>0</v>
      </c>
      <c r="AH79" s="9">
        <f t="shared" si="4"/>
        <v>0</v>
      </c>
      <c r="AI79" s="14">
        <f t="shared" si="5"/>
        <v>0</v>
      </c>
    </row>
    <row r="80" spans="1:35" ht="16" x14ac:dyDescent="0.2">
      <c r="A80" s="22">
        <v>72</v>
      </c>
      <c r="B80" s="23">
        <v>12180156</v>
      </c>
      <c r="C80" s="24" t="s">
        <v>152</v>
      </c>
      <c r="D80" s="25" t="s">
        <v>67</v>
      </c>
      <c r="E80" s="22" t="s">
        <v>218</v>
      </c>
      <c r="F80" s="10"/>
      <c r="G80" s="10"/>
      <c r="H80" s="10"/>
      <c r="I80" s="10"/>
      <c r="J80" s="10"/>
      <c r="K80" s="11"/>
      <c r="L80" s="11"/>
      <c r="M80" s="11"/>
      <c r="N80" s="12"/>
      <c r="O80" s="12"/>
      <c r="P80" s="12"/>
      <c r="Q80" s="10"/>
      <c r="R80" s="10"/>
      <c r="S80" s="10"/>
      <c r="T80" s="10"/>
      <c r="U80" s="10"/>
      <c r="V80" s="13"/>
      <c r="W80" s="13"/>
      <c r="X80" s="13"/>
      <c r="Y80" s="10"/>
      <c r="Z80" s="10"/>
      <c r="AA80" s="10"/>
      <c r="AB80" s="10"/>
      <c r="AC80" s="10"/>
      <c r="AD80" s="10"/>
      <c r="AE80" s="10"/>
      <c r="AF80" s="10"/>
      <c r="AG80" s="9">
        <f t="shared" si="3"/>
        <v>0</v>
      </c>
      <c r="AH80" s="9">
        <f t="shared" si="4"/>
        <v>0</v>
      </c>
      <c r="AI80" s="14">
        <f t="shared" si="5"/>
        <v>0</v>
      </c>
    </row>
    <row r="81" spans="1:35" ht="16" x14ac:dyDescent="0.2">
      <c r="A81" s="22">
        <v>73</v>
      </c>
      <c r="B81" s="23">
        <v>12180157</v>
      </c>
      <c r="C81" s="24" t="s">
        <v>153</v>
      </c>
      <c r="D81" s="25" t="s">
        <v>207</v>
      </c>
      <c r="E81" s="22" t="s">
        <v>218</v>
      </c>
      <c r="F81" s="10">
        <v>5.9</v>
      </c>
      <c r="G81" s="10">
        <v>5.6</v>
      </c>
      <c r="H81" s="10"/>
      <c r="I81" s="10">
        <v>4.8</v>
      </c>
      <c r="J81" s="10"/>
      <c r="K81" s="11"/>
      <c r="L81" s="11">
        <v>8</v>
      </c>
      <c r="M81" s="11"/>
      <c r="N81" s="12"/>
      <c r="O81" s="12"/>
      <c r="P81" s="12"/>
      <c r="Q81" s="10"/>
      <c r="R81" s="10"/>
      <c r="S81" s="10"/>
      <c r="T81" s="10"/>
      <c r="U81" s="10">
        <v>5.9</v>
      </c>
      <c r="V81" s="13"/>
      <c r="W81" s="13"/>
      <c r="X81" s="13"/>
      <c r="Y81" s="10"/>
      <c r="Z81" s="10"/>
      <c r="AA81" s="10"/>
      <c r="AB81" s="10"/>
      <c r="AC81" s="10"/>
      <c r="AD81" s="10">
        <v>5.2</v>
      </c>
      <c r="AE81" s="10"/>
      <c r="AF81" s="10"/>
      <c r="AG81" s="9">
        <f t="shared" si="3"/>
        <v>6</v>
      </c>
      <c r="AH81" s="9">
        <f t="shared" si="4"/>
        <v>17</v>
      </c>
      <c r="AI81" s="14">
        <f t="shared" si="5"/>
        <v>1615000</v>
      </c>
    </row>
    <row r="82" spans="1:35" ht="16" x14ac:dyDescent="0.2">
      <c r="A82" s="22">
        <v>74</v>
      </c>
      <c r="B82" s="23">
        <v>12180161</v>
      </c>
      <c r="C82" s="24" t="s">
        <v>154</v>
      </c>
      <c r="D82" s="25" t="s">
        <v>69</v>
      </c>
      <c r="E82" s="22" t="s">
        <v>218</v>
      </c>
      <c r="F82" s="10"/>
      <c r="G82" s="10"/>
      <c r="H82" s="10"/>
      <c r="I82" s="10"/>
      <c r="J82" s="10"/>
      <c r="K82" s="11"/>
      <c r="L82" s="11"/>
      <c r="M82" s="11"/>
      <c r="N82" s="12"/>
      <c r="O82" s="12"/>
      <c r="P82" s="12"/>
      <c r="Q82" s="10"/>
      <c r="R82" s="10"/>
      <c r="S82" s="10"/>
      <c r="T82" s="10"/>
      <c r="U82" s="10"/>
      <c r="V82" s="13"/>
      <c r="W82" s="13"/>
      <c r="X82" s="13"/>
      <c r="Y82" s="10"/>
      <c r="Z82" s="10"/>
      <c r="AA82" s="10"/>
      <c r="AB82" s="10"/>
      <c r="AC82" s="10"/>
      <c r="AD82" s="10"/>
      <c r="AE82" s="10"/>
      <c r="AF82" s="10"/>
      <c r="AG82" s="9">
        <f t="shared" si="3"/>
        <v>0</v>
      </c>
      <c r="AH82" s="9">
        <f t="shared" si="4"/>
        <v>0</v>
      </c>
      <c r="AI82" s="14">
        <f t="shared" si="5"/>
        <v>0</v>
      </c>
    </row>
    <row r="83" spans="1:35" ht="16" x14ac:dyDescent="0.2">
      <c r="A83" s="22">
        <v>75</v>
      </c>
      <c r="B83" s="23">
        <v>12180162</v>
      </c>
      <c r="C83" s="24" t="s">
        <v>155</v>
      </c>
      <c r="D83" s="25" t="s">
        <v>69</v>
      </c>
      <c r="E83" s="22" t="s">
        <v>218</v>
      </c>
      <c r="F83" s="10"/>
      <c r="G83" s="10"/>
      <c r="H83" s="10"/>
      <c r="I83" s="10"/>
      <c r="J83" s="10"/>
      <c r="K83" s="11"/>
      <c r="L83" s="11"/>
      <c r="M83" s="11"/>
      <c r="N83" s="12"/>
      <c r="O83" s="12"/>
      <c r="P83" s="12"/>
      <c r="Q83" s="10"/>
      <c r="R83" s="10"/>
      <c r="S83" s="10"/>
      <c r="T83" s="10"/>
      <c r="U83" s="10"/>
      <c r="V83" s="13"/>
      <c r="W83" s="13"/>
      <c r="X83" s="13"/>
      <c r="Y83" s="10"/>
      <c r="Z83" s="10"/>
      <c r="AA83" s="10"/>
      <c r="AB83" s="10"/>
      <c r="AC83" s="10"/>
      <c r="AD83" s="10"/>
      <c r="AE83" s="10"/>
      <c r="AF83" s="10"/>
      <c r="AG83" s="9">
        <f t="shared" si="3"/>
        <v>0</v>
      </c>
      <c r="AH83" s="9">
        <f t="shared" si="4"/>
        <v>0</v>
      </c>
      <c r="AI83" s="14">
        <f t="shared" si="5"/>
        <v>0</v>
      </c>
    </row>
    <row r="84" spans="1:35" ht="16" x14ac:dyDescent="0.2">
      <c r="A84" s="22">
        <v>76</v>
      </c>
      <c r="B84" s="23">
        <v>12180168</v>
      </c>
      <c r="C84" s="24" t="s">
        <v>156</v>
      </c>
      <c r="D84" s="25" t="s">
        <v>208</v>
      </c>
      <c r="E84" s="22" t="s">
        <v>218</v>
      </c>
      <c r="F84" s="10"/>
      <c r="G84" s="10"/>
      <c r="H84" s="10"/>
      <c r="I84" s="10">
        <v>5.5</v>
      </c>
      <c r="J84" s="10"/>
      <c r="K84" s="11"/>
      <c r="L84" s="11"/>
      <c r="M84" s="11"/>
      <c r="N84" s="12"/>
      <c r="O84" s="12"/>
      <c r="P84" s="12"/>
      <c r="Q84" s="10"/>
      <c r="R84" s="10"/>
      <c r="S84" s="10"/>
      <c r="T84" s="10"/>
      <c r="U84" s="10"/>
      <c r="V84" s="13"/>
      <c r="W84" s="13"/>
      <c r="X84" s="13"/>
      <c r="Y84" s="10"/>
      <c r="Z84" s="10"/>
      <c r="AA84" s="10"/>
      <c r="AB84" s="10"/>
      <c r="AC84" s="10"/>
      <c r="AD84" s="10"/>
      <c r="AE84" s="10"/>
      <c r="AF84" s="10"/>
      <c r="AG84" s="9">
        <f t="shared" si="3"/>
        <v>1</v>
      </c>
      <c r="AH84" s="9">
        <f t="shared" si="4"/>
        <v>3</v>
      </c>
      <c r="AI84" s="14">
        <f t="shared" si="5"/>
        <v>285000</v>
      </c>
    </row>
    <row r="85" spans="1:35" ht="16" x14ac:dyDescent="0.2">
      <c r="A85" s="22">
        <v>77</v>
      </c>
      <c r="B85" s="23">
        <v>12180169</v>
      </c>
      <c r="C85" s="24" t="s">
        <v>58</v>
      </c>
      <c r="D85" s="25" t="s">
        <v>209</v>
      </c>
      <c r="E85" s="22" t="s">
        <v>218</v>
      </c>
      <c r="F85" s="10"/>
      <c r="G85" s="10"/>
      <c r="H85" s="10"/>
      <c r="I85" s="10"/>
      <c r="J85" s="10"/>
      <c r="K85" s="11"/>
      <c r="L85" s="11"/>
      <c r="M85" s="11"/>
      <c r="N85" s="12"/>
      <c r="O85" s="12"/>
      <c r="P85" s="12"/>
      <c r="Q85" s="10"/>
      <c r="R85" s="10"/>
      <c r="S85" s="10"/>
      <c r="T85" s="10"/>
      <c r="U85" s="10"/>
      <c r="V85" s="13"/>
      <c r="W85" s="13"/>
      <c r="X85" s="13"/>
      <c r="Y85" s="10"/>
      <c r="Z85" s="10"/>
      <c r="AA85" s="10"/>
      <c r="AB85" s="10"/>
      <c r="AC85" s="10"/>
      <c r="AD85" s="10"/>
      <c r="AE85" s="10"/>
      <c r="AF85" s="10"/>
      <c r="AG85" s="9">
        <f t="shared" si="3"/>
        <v>0</v>
      </c>
      <c r="AH85" s="9">
        <f t="shared" si="4"/>
        <v>0</v>
      </c>
      <c r="AI85" s="14">
        <f t="shared" si="5"/>
        <v>0</v>
      </c>
    </row>
    <row r="86" spans="1:35" ht="16" x14ac:dyDescent="0.2">
      <c r="A86" s="22">
        <v>78</v>
      </c>
      <c r="B86" s="23">
        <v>12180174</v>
      </c>
      <c r="C86" s="24" t="s">
        <v>157</v>
      </c>
      <c r="D86" s="25" t="s">
        <v>73</v>
      </c>
      <c r="E86" s="22" t="s">
        <v>218</v>
      </c>
      <c r="F86" s="10"/>
      <c r="G86" s="10"/>
      <c r="H86" s="10"/>
      <c r="I86" s="10"/>
      <c r="J86" s="10"/>
      <c r="K86" s="11"/>
      <c r="L86" s="11"/>
      <c r="M86" s="11"/>
      <c r="N86" s="12"/>
      <c r="O86" s="12"/>
      <c r="P86" s="12"/>
      <c r="Q86" s="10"/>
      <c r="R86" s="10"/>
      <c r="S86" s="10"/>
      <c r="T86" s="10"/>
      <c r="U86" s="10"/>
      <c r="V86" s="13"/>
      <c r="W86" s="13"/>
      <c r="X86" s="13"/>
      <c r="Y86" s="10"/>
      <c r="Z86" s="10"/>
      <c r="AA86" s="10"/>
      <c r="AB86" s="10"/>
      <c r="AC86" s="10"/>
      <c r="AD86" s="10"/>
      <c r="AE86" s="10"/>
      <c r="AF86" s="10"/>
      <c r="AG86" s="9">
        <f t="shared" si="3"/>
        <v>0</v>
      </c>
      <c r="AH86" s="9">
        <f t="shared" si="4"/>
        <v>0</v>
      </c>
      <c r="AI86" s="14">
        <f t="shared" si="5"/>
        <v>0</v>
      </c>
    </row>
    <row r="87" spans="1:35" ht="16" x14ac:dyDescent="0.2">
      <c r="A87" s="22">
        <v>79</v>
      </c>
      <c r="B87" s="23">
        <v>12180175</v>
      </c>
      <c r="C87" s="24" t="s">
        <v>158</v>
      </c>
      <c r="D87" s="25" t="s">
        <v>73</v>
      </c>
      <c r="E87" s="22" t="s">
        <v>218</v>
      </c>
      <c r="F87" s="10" t="s">
        <v>402</v>
      </c>
      <c r="G87" s="10" t="s">
        <v>402</v>
      </c>
      <c r="H87" s="10"/>
      <c r="I87" s="10"/>
      <c r="J87" s="10"/>
      <c r="K87" s="11"/>
      <c r="L87" s="11"/>
      <c r="M87" s="11"/>
      <c r="N87" s="12"/>
      <c r="O87" s="12"/>
      <c r="P87" s="12"/>
      <c r="Q87" s="10"/>
      <c r="R87" s="10"/>
      <c r="S87" s="10"/>
      <c r="T87" s="10"/>
      <c r="U87" s="10"/>
      <c r="V87" s="13"/>
      <c r="W87" s="13"/>
      <c r="X87" s="13"/>
      <c r="Y87" s="10"/>
      <c r="Z87" s="10"/>
      <c r="AA87" s="10"/>
      <c r="AB87" s="10"/>
      <c r="AC87" s="10"/>
      <c r="AD87" s="10"/>
      <c r="AE87" s="10"/>
      <c r="AF87" s="10"/>
      <c r="AG87" s="9">
        <f t="shared" si="3"/>
        <v>0</v>
      </c>
      <c r="AH87" s="9">
        <f t="shared" si="4"/>
        <v>0</v>
      </c>
      <c r="AI87" s="14">
        <f t="shared" si="5"/>
        <v>0</v>
      </c>
    </row>
    <row r="88" spans="1:35" ht="16" x14ac:dyDescent="0.2">
      <c r="A88" s="22">
        <v>80</v>
      </c>
      <c r="B88" s="23">
        <v>12180176</v>
      </c>
      <c r="C88" s="24" t="s">
        <v>159</v>
      </c>
      <c r="D88" s="25" t="s">
        <v>73</v>
      </c>
      <c r="E88" s="22" t="s">
        <v>218</v>
      </c>
      <c r="F88" s="10"/>
      <c r="G88" s="10"/>
      <c r="H88" s="10"/>
      <c r="I88" s="10"/>
      <c r="J88" s="10"/>
      <c r="K88" s="11"/>
      <c r="L88" s="11"/>
      <c r="M88" s="11"/>
      <c r="N88" s="12"/>
      <c r="O88" s="12"/>
      <c r="P88" s="12"/>
      <c r="Q88" s="10"/>
      <c r="R88" s="10"/>
      <c r="S88" s="10"/>
      <c r="T88" s="10"/>
      <c r="U88" s="10"/>
      <c r="V88" s="13"/>
      <c r="W88" s="13"/>
      <c r="X88" s="13"/>
      <c r="Y88" s="10"/>
      <c r="Z88" s="10"/>
      <c r="AA88" s="10"/>
      <c r="AB88" s="10"/>
      <c r="AC88" s="10"/>
      <c r="AD88" s="10"/>
      <c r="AE88" s="10"/>
      <c r="AF88" s="10"/>
      <c r="AG88" s="9">
        <f t="shared" si="3"/>
        <v>0</v>
      </c>
      <c r="AH88" s="9">
        <f t="shared" si="4"/>
        <v>0</v>
      </c>
      <c r="AI88" s="14">
        <f t="shared" si="5"/>
        <v>0</v>
      </c>
    </row>
    <row r="89" spans="1:35" ht="16" x14ac:dyDescent="0.2">
      <c r="A89" s="22">
        <v>81</v>
      </c>
      <c r="B89" s="23">
        <v>12180177</v>
      </c>
      <c r="C89" s="24" t="s">
        <v>160</v>
      </c>
      <c r="D89" s="25" t="s">
        <v>73</v>
      </c>
      <c r="E89" s="22" t="s">
        <v>218</v>
      </c>
      <c r="F89" s="10"/>
      <c r="G89" s="10"/>
      <c r="H89" s="10"/>
      <c r="I89" s="10"/>
      <c r="J89" s="10"/>
      <c r="K89" s="11"/>
      <c r="L89" s="11"/>
      <c r="M89" s="11"/>
      <c r="N89" s="12"/>
      <c r="O89" s="12"/>
      <c r="P89" s="12"/>
      <c r="Q89" s="10"/>
      <c r="R89" s="10"/>
      <c r="S89" s="10"/>
      <c r="T89" s="10"/>
      <c r="U89" s="10"/>
      <c r="V89" s="13"/>
      <c r="W89" s="13"/>
      <c r="X89" s="13"/>
      <c r="Y89" s="10"/>
      <c r="Z89" s="10"/>
      <c r="AA89" s="10"/>
      <c r="AB89" s="10"/>
      <c r="AC89" s="10"/>
      <c r="AD89" s="10"/>
      <c r="AE89" s="10"/>
      <c r="AF89" s="10"/>
      <c r="AG89" s="9">
        <f t="shared" si="3"/>
        <v>0</v>
      </c>
      <c r="AH89" s="9">
        <f t="shared" si="4"/>
        <v>0</v>
      </c>
      <c r="AI89" s="14">
        <f t="shared" si="5"/>
        <v>0</v>
      </c>
    </row>
    <row r="90" spans="1:35" ht="16" x14ac:dyDescent="0.2">
      <c r="A90" s="22">
        <v>82</v>
      </c>
      <c r="B90" s="23">
        <v>12180183</v>
      </c>
      <c r="C90" s="24" t="s">
        <v>55</v>
      </c>
      <c r="D90" s="25" t="s">
        <v>210</v>
      </c>
      <c r="E90" s="22" t="s">
        <v>218</v>
      </c>
      <c r="F90" s="10"/>
      <c r="G90" s="10"/>
      <c r="H90" s="10"/>
      <c r="I90" s="10"/>
      <c r="J90" s="10"/>
      <c r="K90" s="11"/>
      <c r="L90" s="11"/>
      <c r="M90" s="11"/>
      <c r="N90" s="12"/>
      <c r="O90" s="12"/>
      <c r="P90" s="12"/>
      <c r="Q90" s="10"/>
      <c r="R90" s="10"/>
      <c r="S90" s="10"/>
      <c r="T90" s="10"/>
      <c r="U90" s="10"/>
      <c r="V90" s="13"/>
      <c r="W90" s="13"/>
      <c r="X90" s="13"/>
      <c r="Y90" s="10"/>
      <c r="Z90" s="10"/>
      <c r="AA90" s="10"/>
      <c r="AB90" s="10"/>
      <c r="AC90" s="10"/>
      <c r="AD90" s="10"/>
      <c r="AE90" s="10"/>
      <c r="AF90" s="10"/>
      <c r="AG90" s="9">
        <f t="shared" si="3"/>
        <v>0</v>
      </c>
      <c r="AH90" s="9">
        <f t="shared" si="4"/>
        <v>0</v>
      </c>
      <c r="AI90" s="14">
        <f t="shared" si="5"/>
        <v>0</v>
      </c>
    </row>
    <row r="91" spans="1:35" ht="16" x14ac:dyDescent="0.2">
      <c r="A91" s="22">
        <v>83</v>
      </c>
      <c r="B91" s="23">
        <v>12180184</v>
      </c>
      <c r="C91" s="24" t="s">
        <v>161</v>
      </c>
      <c r="D91" s="25" t="s">
        <v>74</v>
      </c>
      <c r="E91" s="22" t="s">
        <v>218</v>
      </c>
      <c r="F91" s="10"/>
      <c r="G91" s="10"/>
      <c r="H91" s="10"/>
      <c r="I91" s="10"/>
      <c r="J91" s="10"/>
      <c r="K91" s="11"/>
      <c r="L91" s="11"/>
      <c r="M91" s="11"/>
      <c r="N91" s="12"/>
      <c r="O91" s="12"/>
      <c r="P91" s="12"/>
      <c r="Q91" s="10"/>
      <c r="R91" s="10"/>
      <c r="S91" s="10"/>
      <c r="T91" s="10"/>
      <c r="U91" s="10"/>
      <c r="V91" s="13"/>
      <c r="W91" s="13"/>
      <c r="X91" s="13"/>
      <c r="Y91" s="10"/>
      <c r="Z91" s="10"/>
      <c r="AA91" s="10"/>
      <c r="AB91" s="10"/>
      <c r="AC91" s="10"/>
      <c r="AD91" s="10"/>
      <c r="AE91" s="10"/>
      <c r="AF91" s="10"/>
      <c r="AG91" s="9">
        <f t="shared" si="3"/>
        <v>0</v>
      </c>
      <c r="AH91" s="9">
        <f t="shared" si="4"/>
        <v>0</v>
      </c>
      <c r="AI91" s="14">
        <f t="shared" si="5"/>
        <v>0</v>
      </c>
    </row>
    <row r="92" spans="1:35" ht="16" x14ac:dyDescent="0.2">
      <c r="A92" s="22">
        <v>84</v>
      </c>
      <c r="B92" s="23">
        <v>12180186</v>
      </c>
      <c r="C92" s="24" t="s">
        <v>162</v>
      </c>
      <c r="D92" s="25" t="s">
        <v>74</v>
      </c>
      <c r="E92" s="22" t="s">
        <v>218</v>
      </c>
      <c r="F92" s="10"/>
      <c r="G92" s="10"/>
      <c r="H92" s="10"/>
      <c r="I92" s="10"/>
      <c r="J92" s="10"/>
      <c r="K92" s="11"/>
      <c r="L92" s="11"/>
      <c r="M92" s="11"/>
      <c r="N92" s="12"/>
      <c r="O92" s="12"/>
      <c r="P92" s="12"/>
      <c r="Q92" s="10"/>
      <c r="R92" s="10"/>
      <c r="S92" s="10"/>
      <c r="T92" s="10"/>
      <c r="U92" s="10"/>
      <c r="V92" s="13"/>
      <c r="W92" s="13"/>
      <c r="X92" s="13"/>
      <c r="Y92" s="10"/>
      <c r="Z92" s="10"/>
      <c r="AA92" s="10"/>
      <c r="AB92" s="10"/>
      <c r="AC92" s="10"/>
      <c r="AD92" s="10"/>
      <c r="AE92" s="10"/>
      <c r="AF92" s="10"/>
      <c r="AG92" s="9">
        <f t="shared" si="3"/>
        <v>0</v>
      </c>
      <c r="AH92" s="9">
        <f t="shared" si="4"/>
        <v>0</v>
      </c>
      <c r="AI92" s="14">
        <f t="shared" si="5"/>
        <v>0</v>
      </c>
    </row>
    <row r="93" spans="1:35" ht="16" x14ac:dyDescent="0.2">
      <c r="A93" s="22">
        <v>85</v>
      </c>
      <c r="B93" s="23">
        <v>12180187</v>
      </c>
      <c r="C93" s="24" t="s">
        <v>163</v>
      </c>
      <c r="D93" s="25" t="s">
        <v>211</v>
      </c>
      <c r="E93" s="22" t="s">
        <v>218</v>
      </c>
      <c r="F93" s="10"/>
      <c r="G93" s="10"/>
      <c r="H93" s="10"/>
      <c r="I93" s="10"/>
      <c r="J93" s="10"/>
      <c r="K93" s="11"/>
      <c r="L93" s="11"/>
      <c r="M93" s="11"/>
      <c r="N93" s="12"/>
      <c r="O93" s="12"/>
      <c r="P93" s="12"/>
      <c r="Q93" s="10"/>
      <c r="R93" s="10"/>
      <c r="S93" s="10"/>
      <c r="T93" s="10"/>
      <c r="U93" s="10"/>
      <c r="V93" s="13"/>
      <c r="W93" s="13"/>
      <c r="X93" s="13"/>
      <c r="Y93" s="10"/>
      <c r="Z93" s="10"/>
      <c r="AA93" s="10"/>
      <c r="AB93" s="10"/>
      <c r="AC93" s="10"/>
      <c r="AD93" s="10"/>
      <c r="AE93" s="10"/>
      <c r="AF93" s="10"/>
      <c r="AG93" s="9">
        <f t="shared" si="3"/>
        <v>0</v>
      </c>
      <c r="AH93" s="9">
        <f t="shared" si="4"/>
        <v>0</v>
      </c>
      <c r="AI93" s="14">
        <f t="shared" si="5"/>
        <v>0</v>
      </c>
    </row>
    <row r="94" spans="1:35" ht="16" x14ac:dyDescent="0.2">
      <c r="A94" s="22">
        <v>86</v>
      </c>
      <c r="B94" s="23">
        <v>12180189</v>
      </c>
      <c r="C94" s="24" t="s">
        <v>164</v>
      </c>
      <c r="D94" s="25" t="s">
        <v>212</v>
      </c>
      <c r="E94" s="22" t="s">
        <v>218</v>
      </c>
      <c r="F94" s="10"/>
      <c r="G94" s="10"/>
      <c r="H94" s="10"/>
      <c r="I94" s="10"/>
      <c r="J94" s="10">
        <v>6.5</v>
      </c>
      <c r="K94" s="11"/>
      <c r="L94" s="11"/>
      <c r="M94" s="11"/>
      <c r="N94" s="12"/>
      <c r="O94" s="12"/>
      <c r="P94" s="12"/>
      <c r="Q94" s="10"/>
      <c r="R94" s="10"/>
      <c r="S94" s="10"/>
      <c r="T94" s="10"/>
      <c r="U94" s="10"/>
      <c r="V94" s="13"/>
      <c r="W94" s="13"/>
      <c r="X94" s="13"/>
      <c r="Y94" s="10"/>
      <c r="Z94" s="10"/>
      <c r="AA94" s="10"/>
      <c r="AB94" s="10"/>
      <c r="AC94" s="10"/>
      <c r="AD94" s="10"/>
      <c r="AE94" s="10"/>
      <c r="AF94" s="10"/>
      <c r="AG94" s="9">
        <f t="shared" si="3"/>
        <v>1</v>
      </c>
      <c r="AH94" s="9">
        <f t="shared" si="4"/>
        <v>3</v>
      </c>
      <c r="AI94" s="14">
        <f t="shared" si="5"/>
        <v>285000</v>
      </c>
    </row>
    <row r="95" spans="1:35" ht="16" x14ac:dyDescent="0.2">
      <c r="A95" s="22">
        <v>87</v>
      </c>
      <c r="B95" s="23">
        <v>12180193</v>
      </c>
      <c r="C95" s="24" t="s">
        <v>151</v>
      </c>
      <c r="D95" s="25" t="s">
        <v>75</v>
      </c>
      <c r="E95" s="22" t="s">
        <v>218</v>
      </c>
      <c r="F95" s="10"/>
      <c r="G95" s="10"/>
      <c r="H95" s="10"/>
      <c r="I95" s="10"/>
      <c r="J95" s="10"/>
      <c r="K95" s="11"/>
      <c r="L95" s="11"/>
      <c r="M95" s="11"/>
      <c r="N95" s="12"/>
      <c r="O95" s="12"/>
      <c r="P95" s="12"/>
      <c r="Q95" s="10"/>
      <c r="R95" s="10"/>
      <c r="S95" s="10"/>
      <c r="T95" s="10"/>
      <c r="U95" s="10"/>
      <c r="V95" s="13"/>
      <c r="W95" s="13"/>
      <c r="X95" s="13"/>
      <c r="Y95" s="10"/>
      <c r="Z95" s="10"/>
      <c r="AA95" s="10"/>
      <c r="AB95" s="10"/>
      <c r="AC95" s="10"/>
      <c r="AD95" s="10"/>
      <c r="AE95" s="10"/>
      <c r="AF95" s="10"/>
      <c r="AG95" s="9">
        <f t="shared" si="3"/>
        <v>0</v>
      </c>
      <c r="AH95" s="9">
        <f t="shared" si="4"/>
        <v>0</v>
      </c>
      <c r="AI95" s="14">
        <f t="shared" si="5"/>
        <v>0</v>
      </c>
    </row>
    <row r="96" spans="1:35" ht="16" x14ac:dyDescent="0.2">
      <c r="A96" s="22">
        <v>88</v>
      </c>
      <c r="B96" s="23">
        <v>12180194</v>
      </c>
      <c r="C96" s="24" t="s">
        <v>165</v>
      </c>
      <c r="D96" s="25" t="s">
        <v>75</v>
      </c>
      <c r="E96" s="22" t="s">
        <v>218</v>
      </c>
      <c r="F96" s="10">
        <v>7</v>
      </c>
      <c r="G96" s="10">
        <v>9</v>
      </c>
      <c r="H96" s="10"/>
      <c r="I96" s="10" t="s">
        <v>405</v>
      </c>
      <c r="J96" s="10" t="s">
        <v>401</v>
      </c>
      <c r="K96" s="11"/>
      <c r="L96" s="11"/>
      <c r="M96" s="11" t="s">
        <v>425</v>
      </c>
      <c r="N96" s="12"/>
      <c r="O96" s="12"/>
      <c r="P96" s="12"/>
      <c r="Q96" s="10"/>
      <c r="R96" s="10"/>
      <c r="S96" s="10"/>
      <c r="T96" s="10"/>
      <c r="U96" s="10" t="s">
        <v>425</v>
      </c>
      <c r="V96" s="13"/>
      <c r="W96" s="13"/>
      <c r="X96" s="13"/>
      <c r="Y96" s="10"/>
      <c r="Z96" s="10"/>
      <c r="AA96" s="10"/>
      <c r="AB96" s="10"/>
      <c r="AC96" s="10"/>
      <c r="AD96" s="10" t="s">
        <v>426</v>
      </c>
      <c r="AE96" s="10">
        <v>6</v>
      </c>
      <c r="AF96" s="10" t="s">
        <v>405</v>
      </c>
      <c r="AG96" s="9">
        <f t="shared" si="3"/>
        <v>3</v>
      </c>
      <c r="AH96" s="9">
        <f t="shared" si="4"/>
        <v>9</v>
      </c>
      <c r="AI96" s="14">
        <f t="shared" si="5"/>
        <v>855000</v>
      </c>
    </row>
    <row r="97" spans="1:35" ht="16" x14ac:dyDescent="0.2">
      <c r="A97" s="22">
        <v>89</v>
      </c>
      <c r="B97" s="23">
        <v>12180195</v>
      </c>
      <c r="C97" s="24" t="s">
        <v>63</v>
      </c>
      <c r="D97" s="25" t="s">
        <v>75</v>
      </c>
      <c r="E97" s="22" t="s">
        <v>218</v>
      </c>
      <c r="F97" s="10">
        <v>8.3000000000000007</v>
      </c>
      <c r="G97" s="10">
        <v>9.1</v>
      </c>
      <c r="H97" s="10"/>
      <c r="I97" s="10">
        <v>6.7</v>
      </c>
      <c r="J97" s="10">
        <v>6.5</v>
      </c>
      <c r="K97" s="11"/>
      <c r="L97" s="11">
        <v>5.8</v>
      </c>
      <c r="M97" s="11"/>
      <c r="N97" s="12"/>
      <c r="O97" s="12">
        <v>8.1999999999999993</v>
      </c>
      <c r="P97" s="12"/>
      <c r="Q97" s="10"/>
      <c r="R97" s="10"/>
      <c r="S97" s="10"/>
      <c r="T97" s="10"/>
      <c r="U97" s="10"/>
      <c r="V97" s="13"/>
      <c r="W97" s="13"/>
      <c r="X97" s="13"/>
      <c r="Y97" s="10"/>
      <c r="Z97" s="10"/>
      <c r="AA97" s="10"/>
      <c r="AB97" s="10"/>
      <c r="AC97" s="10"/>
      <c r="AD97" s="10">
        <v>9.5</v>
      </c>
      <c r="AE97" s="10"/>
      <c r="AF97" s="10">
        <v>7.6</v>
      </c>
      <c r="AG97" s="9">
        <f t="shared" si="3"/>
        <v>8</v>
      </c>
      <c r="AH97" s="9">
        <f t="shared" si="4"/>
        <v>22</v>
      </c>
      <c r="AI97" s="14">
        <f t="shared" si="5"/>
        <v>2090000</v>
      </c>
    </row>
    <row r="98" spans="1:35" ht="16" x14ac:dyDescent="0.2">
      <c r="A98" s="22">
        <v>90</v>
      </c>
      <c r="B98" s="23">
        <v>12180196</v>
      </c>
      <c r="C98" s="24" t="s">
        <v>166</v>
      </c>
      <c r="D98" s="25" t="s">
        <v>75</v>
      </c>
      <c r="E98" s="22" t="s">
        <v>218</v>
      </c>
      <c r="F98" s="10"/>
      <c r="G98" s="10"/>
      <c r="H98" s="10"/>
      <c r="I98" s="10"/>
      <c r="J98" s="10">
        <v>6</v>
      </c>
      <c r="K98" s="11"/>
      <c r="L98" s="11"/>
      <c r="M98" s="11"/>
      <c r="N98" s="12"/>
      <c r="O98" s="12"/>
      <c r="P98" s="12"/>
      <c r="Q98" s="10"/>
      <c r="R98" s="10"/>
      <c r="S98" s="10"/>
      <c r="T98" s="10"/>
      <c r="U98" s="10"/>
      <c r="V98" s="13"/>
      <c r="W98" s="13"/>
      <c r="X98" s="13"/>
      <c r="Y98" s="10"/>
      <c r="Z98" s="10"/>
      <c r="AA98" s="10"/>
      <c r="AB98" s="10"/>
      <c r="AC98" s="10"/>
      <c r="AD98" s="10"/>
      <c r="AE98" s="10"/>
      <c r="AF98" s="10"/>
      <c r="AG98" s="9">
        <f t="shared" si="3"/>
        <v>1</v>
      </c>
      <c r="AH98" s="9">
        <f t="shared" si="4"/>
        <v>3</v>
      </c>
      <c r="AI98" s="14">
        <f t="shared" si="5"/>
        <v>285000</v>
      </c>
    </row>
    <row r="99" spans="1:35" ht="16" x14ac:dyDescent="0.2">
      <c r="A99" s="22">
        <v>91</v>
      </c>
      <c r="B99" s="23">
        <v>12180198</v>
      </c>
      <c r="C99" s="24" t="s">
        <v>167</v>
      </c>
      <c r="D99" s="25" t="s">
        <v>76</v>
      </c>
      <c r="E99" s="22" t="s">
        <v>218</v>
      </c>
      <c r="F99" s="10">
        <v>9.6999999999999993</v>
      </c>
      <c r="G99" s="10">
        <v>7.9</v>
      </c>
      <c r="H99" s="10"/>
      <c r="I99" s="10">
        <v>5</v>
      </c>
      <c r="J99" s="10">
        <v>9.5</v>
      </c>
      <c r="K99" s="11"/>
      <c r="L99" s="11"/>
      <c r="M99" s="11"/>
      <c r="N99" s="12"/>
      <c r="O99" s="12"/>
      <c r="P99" s="12"/>
      <c r="Q99" s="10"/>
      <c r="R99" s="10"/>
      <c r="S99" s="10"/>
      <c r="T99" s="10"/>
      <c r="U99" s="10"/>
      <c r="V99" s="13"/>
      <c r="W99" s="13"/>
      <c r="X99" s="13"/>
      <c r="Y99" s="10"/>
      <c r="Z99" s="10"/>
      <c r="AA99" s="10"/>
      <c r="AB99" s="10"/>
      <c r="AC99" s="10"/>
      <c r="AD99" s="10"/>
      <c r="AE99" s="10">
        <v>6.5</v>
      </c>
      <c r="AF99" s="10">
        <v>6.8</v>
      </c>
      <c r="AG99" s="9">
        <f t="shared" si="3"/>
        <v>6</v>
      </c>
      <c r="AH99" s="9">
        <f t="shared" si="4"/>
        <v>18</v>
      </c>
      <c r="AI99" s="14">
        <f t="shared" si="5"/>
        <v>1710000</v>
      </c>
    </row>
    <row r="100" spans="1:35" ht="16" x14ac:dyDescent="0.2">
      <c r="A100" s="22">
        <v>92</v>
      </c>
      <c r="B100" s="23">
        <v>12180200</v>
      </c>
      <c r="C100" s="24" t="s">
        <v>168</v>
      </c>
      <c r="D100" s="25" t="s">
        <v>213</v>
      </c>
      <c r="E100" s="22" t="s">
        <v>218</v>
      </c>
      <c r="F100" s="10"/>
      <c r="G100" s="10"/>
      <c r="H100" s="10"/>
      <c r="I100" s="10"/>
      <c r="J100" s="10"/>
      <c r="K100" s="11"/>
      <c r="L100" s="11"/>
      <c r="M100" s="11"/>
      <c r="N100" s="12"/>
      <c r="O100" s="12"/>
      <c r="P100" s="12"/>
      <c r="Q100" s="10"/>
      <c r="R100" s="10"/>
      <c r="S100" s="10"/>
      <c r="T100" s="10"/>
      <c r="U100" s="10"/>
      <c r="V100" s="13"/>
      <c r="W100" s="13"/>
      <c r="X100" s="13"/>
      <c r="Y100" s="10"/>
      <c r="Z100" s="10"/>
      <c r="AA100" s="10"/>
      <c r="AB100" s="10"/>
      <c r="AC100" s="10"/>
      <c r="AD100" s="10"/>
      <c r="AE100" s="10"/>
      <c r="AF100" s="10"/>
      <c r="AG100" s="9">
        <f t="shared" si="3"/>
        <v>0</v>
      </c>
      <c r="AH100" s="9">
        <f t="shared" si="4"/>
        <v>0</v>
      </c>
      <c r="AI100" s="14">
        <f t="shared" si="5"/>
        <v>0</v>
      </c>
    </row>
    <row r="101" spans="1:35" ht="16" x14ac:dyDescent="0.2">
      <c r="A101" s="22">
        <v>93</v>
      </c>
      <c r="B101" s="23">
        <v>12180201</v>
      </c>
      <c r="C101" s="24" t="s">
        <v>169</v>
      </c>
      <c r="D101" s="25" t="s">
        <v>214</v>
      </c>
      <c r="E101" s="22" t="s">
        <v>218</v>
      </c>
      <c r="F101" s="10"/>
      <c r="G101" s="10"/>
      <c r="H101" s="10"/>
      <c r="I101" s="10"/>
      <c r="J101" s="10"/>
      <c r="K101" s="11"/>
      <c r="L101" s="11"/>
      <c r="M101" s="11"/>
      <c r="N101" s="12"/>
      <c r="O101" s="12"/>
      <c r="P101" s="12"/>
      <c r="Q101" s="10"/>
      <c r="R101" s="10"/>
      <c r="S101" s="10"/>
      <c r="T101" s="10"/>
      <c r="U101" s="10"/>
      <c r="V101" s="13"/>
      <c r="W101" s="13"/>
      <c r="X101" s="13"/>
      <c r="Y101" s="10"/>
      <c r="Z101" s="10"/>
      <c r="AA101" s="10"/>
      <c r="AB101" s="10"/>
      <c r="AC101" s="10"/>
      <c r="AD101" s="10"/>
      <c r="AE101" s="10"/>
      <c r="AF101" s="10"/>
      <c r="AG101" s="9">
        <f t="shared" si="3"/>
        <v>0</v>
      </c>
      <c r="AH101" s="9">
        <f t="shared" si="4"/>
        <v>0</v>
      </c>
      <c r="AI101" s="14">
        <f t="shared" si="5"/>
        <v>0</v>
      </c>
    </row>
    <row r="102" spans="1:35" ht="16" x14ac:dyDescent="0.2">
      <c r="A102" s="22">
        <v>94</v>
      </c>
      <c r="B102" s="23">
        <v>12180203</v>
      </c>
      <c r="C102" s="24" t="s">
        <v>170</v>
      </c>
      <c r="D102" s="25" t="s">
        <v>215</v>
      </c>
      <c r="E102" s="22" t="s">
        <v>218</v>
      </c>
      <c r="F102" s="10">
        <v>9</v>
      </c>
      <c r="G102" s="10">
        <v>7</v>
      </c>
      <c r="H102" s="10">
        <v>7.2</v>
      </c>
      <c r="I102" s="10">
        <v>6</v>
      </c>
      <c r="J102" s="10">
        <v>6</v>
      </c>
      <c r="K102" s="11"/>
      <c r="L102" s="11"/>
      <c r="M102" s="11">
        <v>8</v>
      </c>
      <c r="N102" s="12"/>
      <c r="O102" s="12">
        <v>7</v>
      </c>
      <c r="P102" s="12"/>
      <c r="Q102" s="10"/>
      <c r="R102" s="10"/>
      <c r="S102" s="10"/>
      <c r="T102" s="10"/>
      <c r="U102" s="10"/>
      <c r="V102" s="13"/>
      <c r="W102" s="13"/>
      <c r="X102" s="13">
        <v>8</v>
      </c>
      <c r="Y102" s="10"/>
      <c r="Z102" s="10"/>
      <c r="AA102" s="10"/>
      <c r="AB102" s="10"/>
      <c r="AC102" s="10"/>
      <c r="AD102" s="10"/>
      <c r="AE102" s="10"/>
      <c r="AF102" s="10"/>
      <c r="AG102" s="9">
        <f t="shared" si="3"/>
        <v>8</v>
      </c>
      <c r="AH102" s="9">
        <f t="shared" si="4"/>
        <v>21</v>
      </c>
      <c r="AI102" s="14">
        <f t="shared" si="5"/>
        <v>1995000</v>
      </c>
    </row>
    <row r="103" spans="1:35" ht="16" x14ac:dyDescent="0.2">
      <c r="A103" s="22">
        <v>95</v>
      </c>
      <c r="B103" s="23">
        <v>12180205</v>
      </c>
      <c r="C103" s="24" t="s">
        <v>171</v>
      </c>
      <c r="D103" s="25" t="s">
        <v>77</v>
      </c>
      <c r="E103" s="22" t="s">
        <v>218</v>
      </c>
      <c r="F103" s="10"/>
      <c r="G103" s="10"/>
      <c r="H103" s="10"/>
      <c r="I103" s="10">
        <v>5.5</v>
      </c>
      <c r="J103" s="10">
        <v>5</v>
      </c>
      <c r="K103" s="11"/>
      <c r="L103" s="11"/>
      <c r="M103" s="11"/>
      <c r="N103" s="12"/>
      <c r="O103" s="12"/>
      <c r="P103" s="12"/>
      <c r="Q103" s="10"/>
      <c r="R103" s="10"/>
      <c r="S103" s="10"/>
      <c r="T103" s="10"/>
      <c r="U103" s="10"/>
      <c r="V103" s="13"/>
      <c r="W103" s="13"/>
      <c r="X103" s="13"/>
      <c r="Y103" s="10"/>
      <c r="Z103" s="10"/>
      <c r="AA103" s="10"/>
      <c r="AB103" s="10"/>
      <c r="AC103" s="10"/>
      <c r="AD103" s="10"/>
      <c r="AE103" s="10"/>
      <c r="AF103" s="10"/>
      <c r="AG103" s="9">
        <f t="shared" si="3"/>
        <v>2</v>
      </c>
      <c r="AH103" s="9">
        <f t="shared" si="4"/>
        <v>6</v>
      </c>
      <c r="AI103" s="14">
        <f t="shared" si="5"/>
        <v>570000</v>
      </c>
    </row>
    <row r="104" spans="1:35" ht="16" x14ac:dyDescent="0.2">
      <c r="A104" s="22">
        <v>96</v>
      </c>
      <c r="B104" s="23">
        <v>12180209</v>
      </c>
      <c r="C104" s="24" t="s">
        <v>58</v>
      </c>
      <c r="D104" s="25" t="s">
        <v>78</v>
      </c>
      <c r="E104" s="22" t="s">
        <v>218</v>
      </c>
      <c r="F104" s="10"/>
      <c r="G104" s="10"/>
      <c r="H104" s="10"/>
      <c r="I104" s="10"/>
      <c r="J104" s="10">
        <v>4.8</v>
      </c>
      <c r="K104" s="11"/>
      <c r="L104" s="11"/>
      <c r="M104" s="11"/>
      <c r="N104" s="12"/>
      <c r="O104" s="12"/>
      <c r="P104" s="12"/>
      <c r="Q104" s="10"/>
      <c r="R104" s="10"/>
      <c r="S104" s="10"/>
      <c r="T104" s="10"/>
      <c r="U104" s="10"/>
      <c r="V104" s="13"/>
      <c r="W104" s="13"/>
      <c r="X104" s="13"/>
      <c r="Y104" s="10"/>
      <c r="Z104" s="10"/>
      <c r="AA104" s="10"/>
      <c r="AB104" s="10"/>
      <c r="AC104" s="10"/>
      <c r="AD104" s="10"/>
      <c r="AE104" s="10"/>
      <c r="AF104" s="10"/>
      <c r="AG104" s="9">
        <f t="shared" si="3"/>
        <v>1</v>
      </c>
      <c r="AH104" s="9">
        <f t="shared" si="4"/>
        <v>3</v>
      </c>
      <c r="AI104" s="14">
        <f t="shared" si="5"/>
        <v>285000</v>
      </c>
    </row>
    <row r="105" spans="1:35" ht="16" x14ac:dyDescent="0.2">
      <c r="A105" s="22">
        <v>97</v>
      </c>
      <c r="B105" s="23">
        <v>12180212</v>
      </c>
      <c r="C105" s="24" t="s">
        <v>172</v>
      </c>
      <c r="D105" s="25" t="s">
        <v>216</v>
      </c>
      <c r="E105" s="22" t="s">
        <v>218</v>
      </c>
      <c r="F105" s="10"/>
      <c r="G105" s="10"/>
      <c r="H105" s="10"/>
      <c r="I105" s="10"/>
      <c r="J105" s="10"/>
      <c r="K105" s="11"/>
      <c r="L105" s="11"/>
      <c r="M105" s="11"/>
      <c r="N105" s="12"/>
      <c r="O105" s="12"/>
      <c r="P105" s="12"/>
      <c r="Q105" s="10"/>
      <c r="R105" s="10"/>
      <c r="S105" s="10"/>
      <c r="T105" s="10"/>
      <c r="U105" s="10"/>
      <c r="V105" s="13"/>
      <c r="W105" s="13"/>
      <c r="X105" s="13"/>
      <c r="Y105" s="10"/>
      <c r="Z105" s="10"/>
      <c r="AA105" s="10"/>
      <c r="AB105" s="10"/>
      <c r="AC105" s="10"/>
      <c r="AD105" s="10"/>
      <c r="AE105" s="10"/>
      <c r="AF105" s="10"/>
      <c r="AG105" s="9">
        <f t="shared" si="3"/>
        <v>0</v>
      </c>
      <c r="AH105" s="9">
        <f t="shared" si="4"/>
        <v>0</v>
      </c>
      <c r="AI105" s="14">
        <f t="shared" si="5"/>
        <v>0</v>
      </c>
    </row>
    <row r="106" spans="1:35" ht="16" x14ac:dyDescent="0.2">
      <c r="A106" s="22">
        <v>98</v>
      </c>
      <c r="B106" s="23">
        <v>12180213</v>
      </c>
      <c r="C106" s="24" t="s">
        <v>173</v>
      </c>
      <c r="D106" s="25" t="s">
        <v>216</v>
      </c>
      <c r="E106" s="22" t="s">
        <v>218</v>
      </c>
      <c r="F106" s="10"/>
      <c r="G106" s="10"/>
      <c r="H106" s="10"/>
      <c r="I106" s="10"/>
      <c r="J106" s="10"/>
      <c r="K106" s="11"/>
      <c r="L106" s="11"/>
      <c r="M106" s="11"/>
      <c r="N106" s="12"/>
      <c r="O106" s="12"/>
      <c r="P106" s="12"/>
      <c r="Q106" s="10"/>
      <c r="R106" s="10"/>
      <c r="S106" s="10"/>
      <c r="T106" s="10"/>
      <c r="U106" s="10"/>
      <c r="V106" s="13"/>
      <c r="W106" s="13"/>
      <c r="X106" s="13"/>
      <c r="Y106" s="10"/>
      <c r="Z106" s="10"/>
      <c r="AA106" s="10"/>
      <c r="AB106" s="10"/>
      <c r="AC106" s="10"/>
      <c r="AD106" s="10"/>
      <c r="AE106" s="10"/>
      <c r="AF106" s="10"/>
      <c r="AG106" s="9">
        <f t="shared" si="3"/>
        <v>0</v>
      </c>
      <c r="AH106" s="9">
        <f t="shared" si="4"/>
        <v>0</v>
      </c>
      <c r="AI106" s="14">
        <f t="shared" si="5"/>
        <v>0</v>
      </c>
    </row>
    <row r="107" spans="1:35" ht="16" x14ac:dyDescent="0.2">
      <c r="A107" s="22">
        <v>99</v>
      </c>
      <c r="B107" s="23">
        <v>12180214</v>
      </c>
      <c r="C107" s="24" t="s">
        <v>174</v>
      </c>
      <c r="D107" s="25" t="s">
        <v>217</v>
      </c>
      <c r="E107" s="22" t="s">
        <v>218</v>
      </c>
      <c r="F107" s="10"/>
      <c r="G107" s="10"/>
      <c r="H107" s="10"/>
      <c r="I107" s="10"/>
      <c r="J107" s="10">
        <v>5</v>
      </c>
      <c r="K107" s="11"/>
      <c r="L107" s="11"/>
      <c r="M107" s="11"/>
      <c r="N107" s="12"/>
      <c r="O107" s="12"/>
      <c r="P107" s="12"/>
      <c r="Q107" s="10"/>
      <c r="R107" s="10"/>
      <c r="S107" s="10"/>
      <c r="T107" s="10"/>
      <c r="U107" s="10"/>
      <c r="V107" s="13"/>
      <c r="W107" s="13"/>
      <c r="X107" s="13"/>
      <c r="Y107" s="10"/>
      <c r="Z107" s="10"/>
      <c r="AA107" s="10"/>
      <c r="AB107" s="10"/>
      <c r="AC107" s="10"/>
      <c r="AD107" s="10"/>
      <c r="AE107" s="10"/>
      <c r="AF107" s="10"/>
      <c r="AG107" s="9">
        <f t="shared" si="3"/>
        <v>1</v>
      </c>
      <c r="AH107" s="9">
        <f t="shared" si="4"/>
        <v>3</v>
      </c>
      <c r="AI107" s="14">
        <f t="shared" si="5"/>
        <v>285000</v>
      </c>
    </row>
    <row r="108" spans="1:35" ht="16" x14ac:dyDescent="0.2">
      <c r="A108" s="22">
        <v>100</v>
      </c>
      <c r="B108" s="23">
        <v>12180217</v>
      </c>
      <c r="C108" s="24" t="s">
        <v>175</v>
      </c>
      <c r="D108" s="25" t="s">
        <v>80</v>
      </c>
      <c r="E108" s="22" t="s">
        <v>218</v>
      </c>
      <c r="F108" s="10"/>
      <c r="G108" s="10"/>
      <c r="H108" s="10"/>
      <c r="I108" s="10"/>
      <c r="J108" s="10"/>
      <c r="K108" s="11"/>
      <c r="L108" s="11"/>
      <c r="M108" s="11"/>
      <c r="N108" s="12"/>
      <c r="O108" s="12"/>
      <c r="P108" s="12"/>
      <c r="Q108" s="10"/>
      <c r="R108" s="10"/>
      <c r="S108" s="10"/>
      <c r="T108" s="10"/>
      <c r="U108" s="10"/>
      <c r="V108" s="13"/>
      <c r="W108" s="13"/>
      <c r="X108" s="13"/>
      <c r="Y108" s="10"/>
      <c r="Z108" s="10"/>
      <c r="AA108" s="10"/>
      <c r="AB108" s="10"/>
      <c r="AC108" s="10"/>
      <c r="AD108" s="10"/>
      <c r="AE108" s="10"/>
      <c r="AF108" s="10"/>
      <c r="AG108" s="9">
        <f t="shared" si="3"/>
        <v>0</v>
      </c>
      <c r="AH108" s="9">
        <f t="shared" si="4"/>
        <v>0</v>
      </c>
      <c r="AI108" s="14">
        <f t="shared" si="5"/>
        <v>0</v>
      </c>
    </row>
    <row r="109" spans="1:35" ht="16" x14ac:dyDescent="0.2">
      <c r="A109" s="22">
        <v>101</v>
      </c>
      <c r="B109" s="23">
        <v>12180226</v>
      </c>
      <c r="C109" s="24" t="s">
        <v>176</v>
      </c>
      <c r="D109" s="26" t="s">
        <v>39</v>
      </c>
      <c r="E109" s="22" t="s">
        <v>218</v>
      </c>
      <c r="F109" s="10"/>
      <c r="G109" s="10"/>
      <c r="H109" s="10"/>
      <c r="I109" s="10"/>
      <c r="J109" s="10"/>
      <c r="K109" s="11"/>
      <c r="L109" s="11"/>
      <c r="M109" s="11"/>
      <c r="N109" s="12"/>
      <c r="O109" s="12"/>
      <c r="P109" s="12"/>
      <c r="Q109" s="10"/>
      <c r="R109" s="10"/>
      <c r="S109" s="10"/>
      <c r="T109" s="10"/>
      <c r="U109" s="10"/>
      <c r="V109" s="13"/>
      <c r="W109" s="13"/>
      <c r="X109" s="13"/>
      <c r="Y109" s="10"/>
      <c r="Z109" s="10"/>
      <c r="AA109" s="10"/>
      <c r="AB109" s="10"/>
      <c r="AC109" s="10"/>
      <c r="AD109" s="10"/>
      <c r="AE109" s="10"/>
      <c r="AF109" s="10"/>
      <c r="AG109" s="9">
        <f t="shared" si="3"/>
        <v>0</v>
      </c>
      <c r="AH109" s="9">
        <f t="shared" si="4"/>
        <v>0</v>
      </c>
      <c r="AI109" s="14">
        <f t="shared" si="5"/>
        <v>0</v>
      </c>
    </row>
    <row r="110" spans="1:35" ht="16" x14ac:dyDescent="0.2">
      <c r="A110" s="22">
        <v>102</v>
      </c>
      <c r="B110" s="23">
        <v>12180227</v>
      </c>
      <c r="C110" s="24" t="s">
        <v>177</v>
      </c>
      <c r="D110" s="26" t="s">
        <v>39</v>
      </c>
      <c r="E110" s="22" t="s">
        <v>218</v>
      </c>
      <c r="F110" s="10"/>
      <c r="G110" s="10"/>
      <c r="H110" s="10"/>
      <c r="I110" s="10"/>
      <c r="J110" s="10"/>
      <c r="K110" s="11"/>
      <c r="L110" s="11"/>
      <c r="M110" s="11"/>
      <c r="N110" s="12"/>
      <c r="O110" s="12"/>
      <c r="P110" s="12"/>
      <c r="Q110" s="10"/>
      <c r="R110" s="10"/>
      <c r="S110" s="10"/>
      <c r="T110" s="10"/>
      <c r="U110" s="10"/>
      <c r="V110" s="13"/>
      <c r="W110" s="13"/>
      <c r="X110" s="13"/>
      <c r="Y110" s="10"/>
      <c r="Z110" s="10"/>
      <c r="AA110" s="10"/>
      <c r="AB110" s="10"/>
      <c r="AC110" s="10"/>
      <c r="AD110" s="10"/>
      <c r="AE110" s="10"/>
      <c r="AF110" s="10"/>
      <c r="AG110" s="9">
        <f t="shared" si="3"/>
        <v>0</v>
      </c>
      <c r="AH110" s="9">
        <f t="shared" si="4"/>
        <v>0</v>
      </c>
      <c r="AI110" s="14">
        <f t="shared" si="5"/>
        <v>0</v>
      </c>
    </row>
    <row r="111" spans="1:35" ht="16" x14ac:dyDescent="0.2">
      <c r="A111" s="22">
        <v>103</v>
      </c>
      <c r="B111" s="23">
        <v>12180228</v>
      </c>
      <c r="C111" s="24" t="s">
        <v>178</v>
      </c>
      <c r="D111" s="26" t="s">
        <v>60</v>
      </c>
      <c r="E111" s="22" t="s">
        <v>218</v>
      </c>
      <c r="F111" s="10"/>
      <c r="G111" s="10"/>
      <c r="H111" s="10"/>
      <c r="I111" s="10"/>
      <c r="J111" s="10"/>
      <c r="K111" s="11"/>
      <c r="L111" s="11"/>
      <c r="M111" s="11"/>
      <c r="N111" s="12"/>
      <c r="O111" s="12"/>
      <c r="P111" s="12"/>
      <c r="Q111" s="10"/>
      <c r="R111" s="10"/>
      <c r="S111" s="10"/>
      <c r="T111" s="10"/>
      <c r="U111" s="10"/>
      <c r="V111" s="13"/>
      <c r="W111" s="13"/>
      <c r="X111" s="13"/>
      <c r="Y111" s="10"/>
      <c r="Z111" s="10"/>
      <c r="AA111" s="10"/>
      <c r="AB111" s="10"/>
      <c r="AC111" s="10"/>
      <c r="AD111" s="10"/>
      <c r="AE111" s="10"/>
      <c r="AF111" s="10"/>
      <c r="AG111" s="9">
        <f t="shared" si="3"/>
        <v>0</v>
      </c>
      <c r="AH111" s="9">
        <f t="shared" si="4"/>
        <v>0</v>
      </c>
      <c r="AI111" s="14">
        <f t="shared" si="5"/>
        <v>0</v>
      </c>
    </row>
    <row r="112" spans="1:35" ht="16" x14ac:dyDescent="0.2">
      <c r="A112" s="22">
        <v>104</v>
      </c>
      <c r="B112" s="23">
        <v>12180229</v>
      </c>
      <c r="C112" s="24" t="s">
        <v>179</v>
      </c>
      <c r="D112" s="26" t="s">
        <v>193</v>
      </c>
      <c r="E112" s="22" t="s">
        <v>218</v>
      </c>
      <c r="F112" s="10"/>
      <c r="G112" s="10"/>
      <c r="H112" s="10"/>
      <c r="I112" s="10"/>
      <c r="J112" s="10"/>
      <c r="K112" s="11"/>
      <c r="L112" s="11"/>
      <c r="M112" s="11"/>
      <c r="N112" s="12"/>
      <c r="O112" s="12"/>
      <c r="P112" s="12"/>
      <c r="Q112" s="10"/>
      <c r="R112" s="10"/>
      <c r="S112" s="10"/>
      <c r="T112" s="10"/>
      <c r="U112" s="10"/>
      <c r="V112" s="13"/>
      <c r="W112" s="13"/>
      <c r="X112" s="13"/>
      <c r="Y112" s="10"/>
      <c r="Z112" s="10"/>
      <c r="AA112" s="10"/>
      <c r="AB112" s="10"/>
      <c r="AC112" s="10"/>
      <c r="AD112" s="10"/>
      <c r="AE112" s="10"/>
      <c r="AF112" s="10"/>
      <c r="AG112" s="9">
        <f t="shared" si="3"/>
        <v>0</v>
      </c>
      <c r="AH112" s="9">
        <f t="shared" si="4"/>
        <v>0</v>
      </c>
      <c r="AI112" s="14">
        <f t="shared" si="5"/>
        <v>0</v>
      </c>
    </row>
    <row r="113" spans="1:36" ht="16" x14ac:dyDescent="0.2">
      <c r="A113" s="22">
        <v>105</v>
      </c>
      <c r="B113" s="23">
        <v>12180230</v>
      </c>
      <c r="C113" s="24" t="s">
        <v>180</v>
      </c>
      <c r="D113" s="26" t="s">
        <v>193</v>
      </c>
      <c r="E113" s="22" t="s">
        <v>218</v>
      </c>
      <c r="F113" s="10"/>
      <c r="G113" s="10"/>
      <c r="H113" s="10"/>
      <c r="I113" s="10"/>
      <c r="J113" s="10"/>
      <c r="K113" s="11"/>
      <c r="L113" s="11"/>
      <c r="M113" s="11"/>
      <c r="N113" s="12"/>
      <c r="O113" s="12"/>
      <c r="P113" s="12"/>
      <c r="Q113" s="10"/>
      <c r="R113" s="10"/>
      <c r="S113" s="10"/>
      <c r="T113" s="10"/>
      <c r="U113" s="10"/>
      <c r="V113" s="13"/>
      <c r="W113" s="13"/>
      <c r="X113" s="13"/>
      <c r="Y113" s="10"/>
      <c r="Z113" s="10"/>
      <c r="AA113" s="10"/>
      <c r="AB113" s="10"/>
      <c r="AC113" s="10"/>
      <c r="AD113" s="10"/>
      <c r="AE113" s="10"/>
      <c r="AF113" s="10"/>
      <c r="AG113" s="9">
        <f t="shared" si="3"/>
        <v>0</v>
      </c>
      <c r="AH113" s="9">
        <f t="shared" si="4"/>
        <v>0</v>
      </c>
      <c r="AI113" s="14">
        <f t="shared" si="5"/>
        <v>0</v>
      </c>
    </row>
    <row r="114" spans="1:36" ht="16" x14ac:dyDescent="0.2">
      <c r="A114" s="22">
        <v>106</v>
      </c>
      <c r="B114" s="23">
        <v>12180231</v>
      </c>
      <c r="C114" s="24" t="s">
        <v>181</v>
      </c>
      <c r="D114" s="26" t="s">
        <v>47</v>
      </c>
      <c r="E114" s="22" t="s">
        <v>218</v>
      </c>
      <c r="F114" s="10"/>
      <c r="G114" s="10"/>
      <c r="H114" s="10"/>
      <c r="I114" s="10"/>
      <c r="J114" s="10"/>
      <c r="K114" s="11"/>
      <c r="L114" s="11"/>
      <c r="M114" s="11"/>
      <c r="N114" s="12"/>
      <c r="O114" s="12"/>
      <c r="P114" s="12"/>
      <c r="Q114" s="10"/>
      <c r="R114" s="10"/>
      <c r="S114" s="10"/>
      <c r="T114" s="10"/>
      <c r="U114" s="10"/>
      <c r="V114" s="13"/>
      <c r="W114" s="13"/>
      <c r="X114" s="13"/>
      <c r="Y114" s="10"/>
      <c r="Z114" s="10"/>
      <c r="AA114" s="10"/>
      <c r="AB114" s="10"/>
      <c r="AC114" s="10"/>
      <c r="AD114" s="10"/>
      <c r="AE114" s="10"/>
      <c r="AF114" s="10"/>
      <c r="AG114" s="9">
        <f t="shared" si="3"/>
        <v>0</v>
      </c>
      <c r="AH114" s="9">
        <f t="shared" si="4"/>
        <v>0</v>
      </c>
      <c r="AI114" s="14">
        <f t="shared" si="5"/>
        <v>0</v>
      </c>
    </row>
    <row r="115" spans="1:36" x14ac:dyDescent="0.2">
      <c r="A115" s="216" t="s">
        <v>82</v>
      </c>
      <c r="B115" s="217"/>
      <c r="C115" s="217"/>
      <c r="D115" s="217"/>
      <c r="E115" s="218"/>
      <c r="F115" s="9">
        <f>COUNTIF(F25:F114, "&gt;=4.5")</f>
        <v>3</v>
      </c>
      <c r="G115" s="9">
        <f t="shared" ref="G115:AF115" si="6">COUNTIF(G25:G114, "&gt;=4.5")</f>
        <v>6</v>
      </c>
      <c r="H115" s="9">
        <f t="shared" si="6"/>
        <v>3</v>
      </c>
      <c r="I115" s="9">
        <f t="shared" si="6"/>
        <v>5</v>
      </c>
      <c r="J115" s="9">
        <f t="shared" si="6"/>
        <v>7</v>
      </c>
      <c r="K115" s="9">
        <f t="shared" si="6"/>
        <v>1</v>
      </c>
      <c r="L115" s="9">
        <f t="shared" si="6"/>
        <v>1</v>
      </c>
      <c r="M115" s="9">
        <f t="shared" si="6"/>
        <v>2</v>
      </c>
      <c r="N115" s="9">
        <f t="shared" si="6"/>
        <v>0</v>
      </c>
      <c r="O115" s="9">
        <f t="shared" si="6"/>
        <v>1</v>
      </c>
      <c r="P115" s="9">
        <f t="shared" si="6"/>
        <v>0</v>
      </c>
      <c r="Q115" s="9">
        <f t="shared" si="6"/>
        <v>0</v>
      </c>
      <c r="R115" s="9">
        <f t="shared" si="6"/>
        <v>0</v>
      </c>
      <c r="S115" s="9">
        <f t="shared" si="6"/>
        <v>0</v>
      </c>
      <c r="T115" s="9">
        <f t="shared" si="6"/>
        <v>0</v>
      </c>
      <c r="U115" s="9">
        <f t="shared" si="6"/>
        <v>2</v>
      </c>
      <c r="V115" s="9">
        <f t="shared" si="6"/>
        <v>0</v>
      </c>
      <c r="W115" s="9">
        <f t="shared" si="6"/>
        <v>0</v>
      </c>
      <c r="X115" s="9">
        <f t="shared" si="6"/>
        <v>2</v>
      </c>
      <c r="Y115" s="9">
        <f t="shared" si="6"/>
        <v>0</v>
      </c>
      <c r="Z115" s="9">
        <f t="shared" si="6"/>
        <v>0</v>
      </c>
      <c r="AA115" s="9">
        <f t="shared" si="6"/>
        <v>0</v>
      </c>
      <c r="AB115" s="9">
        <f t="shared" si="6"/>
        <v>0</v>
      </c>
      <c r="AC115" s="9">
        <f t="shared" si="6"/>
        <v>0</v>
      </c>
      <c r="AD115" s="9">
        <f t="shared" si="6"/>
        <v>5</v>
      </c>
      <c r="AE115" s="9">
        <f t="shared" si="6"/>
        <v>3</v>
      </c>
      <c r="AF115" s="9">
        <f t="shared" si="6"/>
        <v>5</v>
      </c>
      <c r="AG115" s="17">
        <f>SUM(AG9:AG114)</f>
        <v>240</v>
      </c>
      <c r="AH115" s="17">
        <f>SUM(AH9:AH114)</f>
        <v>675</v>
      </c>
      <c r="AI115" s="18">
        <f>AH115*95000</f>
        <v>64125000</v>
      </c>
      <c r="AJ115" s="99">
        <f>SUM(AI9:AI114)</f>
        <v>64125000</v>
      </c>
    </row>
    <row r="116" spans="1:36" x14ac:dyDescent="0.2">
      <c r="AH116"/>
      <c r="AI116"/>
      <c r="AJ116"/>
    </row>
    <row r="117" spans="1:36" x14ac:dyDescent="0.2">
      <c r="U117" s="208"/>
      <c r="V117" s="208"/>
      <c r="W117" s="208"/>
      <c r="X117" s="208"/>
      <c r="Y117" s="208"/>
      <c r="Z117" s="208"/>
      <c r="AA117" s="208"/>
      <c r="AB117" s="208"/>
      <c r="AC117" s="208"/>
      <c r="AD117" s="208"/>
      <c r="AE117" s="208"/>
      <c r="AF117" s="208"/>
      <c r="AH117"/>
      <c r="AI117"/>
      <c r="AJ117"/>
    </row>
    <row r="118" spans="1:36" ht="17" x14ac:dyDescent="0.2">
      <c r="A118" s="19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214" t="s">
        <v>83</v>
      </c>
      <c r="Y118" s="214"/>
      <c r="Z118" s="214"/>
      <c r="AA118" s="214"/>
      <c r="AB118" s="214"/>
      <c r="AC118" s="214"/>
      <c r="AD118" s="214"/>
      <c r="AE118" s="214"/>
      <c r="AF118" s="214"/>
      <c r="AG118" s="214"/>
      <c r="AH118" s="214"/>
      <c r="AI118" s="214"/>
      <c r="AJ118"/>
    </row>
    <row r="119" spans="1:36" ht="17" x14ac:dyDescent="0.2">
      <c r="A119" s="214" t="s">
        <v>84</v>
      </c>
      <c r="B119" s="215"/>
      <c r="C119" s="215"/>
      <c r="D119" s="215"/>
      <c r="E119" s="19"/>
      <c r="F119" s="214" t="s">
        <v>85</v>
      </c>
      <c r="G119" s="214"/>
      <c r="H119" s="214"/>
      <c r="I119" s="214"/>
      <c r="J119" s="214"/>
      <c r="K119" s="214"/>
      <c r="L119" s="214"/>
      <c r="M119" s="214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214" t="s">
        <v>86</v>
      </c>
      <c r="Y119" s="215"/>
      <c r="Z119" s="215"/>
      <c r="AA119" s="215"/>
      <c r="AB119" s="215"/>
      <c r="AC119" s="215"/>
      <c r="AD119" s="215"/>
      <c r="AE119" s="215"/>
      <c r="AF119" s="215"/>
      <c r="AG119" s="215"/>
      <c r="AH119" s="215"/>
      <c r="AI119" s="215"/>
      <c r="AJ119"/>
    </row>
    <row r="120" spans="1:36" ht="17" x14ac:dyDescent="0.2">
      <c r="A120" s="20"/>
      <c r="B120" s="21"/>
      <c r="C120" s="21"/>
      <c r="D120" s="21"/>
      <c r="E120" s="19"/>
      <c r="F120" s="20"/>
      <c r="G120" s="20"/>
      <c r="H120" s="20"/>
      <c r="I120" s="20"/>
      <c r="J120" s="20"/>
      <c r="K120" s="20"/>
      <c r="L120" s="20"/>
      <c r="M120" s="20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20"/>
      <c r="Y120" s="21"/>
      <c r="Z120" s="21"/>
      <c r="AA120" s="21"/>
      <c r="AB120" s="21"/>
      <c r="AC120" s="21"/>
      <c r="AD120" s="21"/>
      <c r="AE120" s="21"/>
      <c r="AF120" s="21"/>
      <c r="AG120" s="21"/>
      <c r="AH120" s="21"/>
      <c r="AI120" s="21"/>
      <c r="AJ120"/>
    </row>
    <row r="121" spans="1:36" ht="17" x14ac:dyDescent="0.2">
      <c r="A121" s="20"/>
      <c r="B121" s="21"/>
      <c r="C121" s="21"/>
      <c r="D121" s="21"/>
      <c r="E121" s="19"/>
      <c r="F121" s="20"/>
      <c r="G121" s="20"/>
      <c r="H121" s="20"/>
      <c r="I121" s="20"/>
      <c r="J121" s="20"/>
      <c r="K121" s="20"/>
      <c r="L121" s="20"/>
      <c r="M121" s="20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20"/>
      <c r="Y121" s="21"/>
      <c r="Z121" s="21"/>
      <c r="AA121" s="21"/>
      <c r="AB121" s="21"/>
      <c r="AC121" s="21"/>
      <c r="AD121" s="21"/>
      <c r="AE121" s="21"/>
      <c r="AF121" s="21"/>
      <c r="AG121" s="21"/>
      <c r="AH121" s="21"/>
      <c r="AI121" s="21"/>
      <c r="AJ121"/>
    </row>
    <row r="122" spans="1:36" ht="17" x14ac:dyDescent="0.2">
      <c r="A122" s="20"/>
      <c r="B122" s="21"/>
      <c r="C122" s="21"/>
      <c r="D122" s="21"/>
      <c r="E122" s="19"/>
      <c r="F122" s="20"/>
      <c r="G122" s="20"/>
      <c r="H122" s="20"/>
      <c r="I122" s="20"/>
      <c r="J122" s="20"/>
      <c r="K122" s="20"/>
      <c r="L122" s="20"/>
      <c r="M122" s="20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20"/>
      <c r="Y122" s="21"/>
      <c r="Z122" s="21"/>
      <c r="AA122" s="21"/>
      <c r="AB122" s="21"/>
      <c r="AC122" s="21"/>
      <c r="AD122" s="21"/>
      <c r="AE122" s="21"/>
      <c r="AF122" s="21"/>
      <c r="AG122" s="21"/>
      <c r="AH122" s="21"/>
      <c r="AI122" s="21"/>
      <c r="AJ122"/>
    </row>
    <row r="123" spans="1:36" ht="17" x14ac:dyDescent="0.2">
      <c r="A123" s="19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/>
    </row>
    <row r="124" spans="1:36" ht="17" x14ac:dyDescent="0.2">
      <c r="A124" s="19"/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/>
    </row>
    <row r="125" spans="1:36" ht="17" x14ac:dyDescent="0.2">
      <c r="A125" s="19"/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/>
    </row>
    <row r="126" spans="1:36" ht="17" x14ac:dyDescent="0.2">
      <c r="A126" s="19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/>
    </row>
    <row r="127" spans="1:36" ht="17" x14ac:dyDescent="0.2">
      <c r="A127" s="214" t="s">
        <v>87</v>
      </c>
      <c r="B127" s="214"/>
      <c r="C127" s="214"/>
      <c r="D127" s="214"/>
      <c r="E127" s="19"/>
      <c r="F127" s="214" t="s">
        <v>88</v>
      </c>
      <c r="G127" s="215"/>
      <c r="H127" s="215"/>
      <c r="I127" s="215"/>
      <c r="J127" s="215"/>
      <c r="K127" s="215"/>
      <c r="L127" s="215"/>
      <c r="M127" s="215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214" t="s">
        <v>89</v>
      </c>
      <c r="Y127" s="214"/>
      <c r="Z127" s="214"/>
      <c r="AA127" s="214"/>
      <c r="AB127" s="214"/>
      <c r="AC127" s="214"/>
      <c r="AD127" s="214"/>
      <c r="AE127" s="214"/>
      <c r="AF127" s="214"/>
      <c r="AG127" s="214"/>
      <c r="AH127" s="214"/>
      <c r="AI127" s="214"/>
      <c r="AJ127"/>
    </row>
    <row r="128" spans="1:36" ht="17" x14ac:dyDescent="0.2">
      <c r="A128" s="19"/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/>
    </row>
    <row r="129" spans="2:36" x14ac:dyDescent="0.2">
      <c r="AJ129"/>
    </row>
    <row r="130" spans="2:36" x14ac:dyDescent="0.2">
      <c r="AH130"/>
      <c r="AI130"/>
      <c r="AJ130"/>
    </row>
    <row r="131" spans="2:36" x14ac:dyDescent="0.2">
      <c r="AH131"/>
      <c r="AI131"/>
      <c r="AJ131"/>
    </row>
    <row r="132" spans="2:36" x14ac:dyDescent="0.2">
      <c r="B132"/>
      <c r="AI132"/>
      <c r="AJ132"/>
    </row>
    <row r="133" spans="2:36" x14ac:dyDescent="0.2">
      <c r="B133"/>
      <c r="AI133"/>
      <c r="AJ133"/>
    </row>
    <row r="134" spans="2:36" x14ac:dyDescent="0.2">
      <c r="B134"/>
      <c r="AI134"/>
      <c r="AJ134"/>
    </row>
    <row r="135" spans="2:36" x14ac:dyDescent="0.2">
      <c r="AH135"/>
      <c r="AI135"/>
      <c r="AJ135"/>
    </row>
    <row r="136" spans="2:36" x14ac:dyDescent="0.2">
      <c r="AH136"/>
      <c r="AI136"/>
      <c r="AJ136"/>
    </row>
    <row r="137" spans="2:36" x14ac:dyDescent="0.2">
      <c r="AH137"/>
      <c r="AI137"/>
      <c r="AJ137"/>
    </row>
    <row r="138" spans="2:36" x14ac:dyDescent="0.2">
      <c r="AH138"/>
      <c r="AI138"/>
      <c r="AJ138"/>
    </row>
    <row r="139" spans="2:36" x14ac:dyDescent="0.2">
      <c r="AH139"/>
      <c r="AI139"/>
      <c r="AJ139"/>
    </row>
    <row r="140" spans="2:36" x14ac:dyDescent="0.2">
      <c r="AH140"/>
      <c r="AI140"/>
      <c r="AJ140"/>
    </row>
    <row r="141" spans="2:36" x14ac:dyDescent="0.2">
      <c r="AH141"/>
      <c r="AI141"/>
      <c r="AJ141"/>
    </row>
    <row r="142" spans="2:36" x14ac:dyDescent="0.2">
      <c r="AH142"/>
      <c r="AI142"/>
      <c r="AJ142"/>
    </row>
    <row r="143" spans="2:36" x14ac:dyDescent="0.2">
      <c r="AH143"/>
      <c r="AI143"/>
      <c r="AJ143"/>
    </row>
    <row r="144" spans="2:36" x14ac:dyDescent="0.2">
      <c r="AH144"/>
      <c r="AI144"/>
      <c r="AJ144"/>
    </row>
    <row r="145" spans="34:36" x14ac:dyDescent="0.2">
      <c r="AH145"/>
      <c r="AI145"/>
      <c r="AJ145"/>
    </row>
    <row r="146" spans="34:36" x14ac:dyDescent="0.2">
      <c r="AH146"/>
      <c r="AI146"/>
      <c r="AJ146"/>
    </row>
    <row r="147" spans="34:36" x14ac:dyDescent="0.2">
      <c r="AH147"/>
      <c r="AI147"/>
      <c r="AJ147"/>
    </row>
    <row r="148" spans="34:36" x14ac:dyDescent="0.2">
      <c r="AH148"/>
      <c r="AI148"/>
      <c r="AJ148"/>
    </row>
    <row r="149" spans="34:36" x14ac:dyDescent="0.2">
      <c r="AH149"/>
      <c r="AI149"/>
      <c r="AJ149"/>
    </row>
    <row r="150" spans="34:36" x14ac:dyDescent="0.2">
      <c r="AH150"/>
      <c r="AI150"/>
      <c r="AJ150"/>
    </row>
    <row r="151" spans="34:36" x14ac:dyDescent="0.2">
      <c r="AH151"/>
      <c r="AI151"/>
      <c r="AJ151"/>
    </row>
    <row r="152" spans="34:36" x14ac:dyDescent="0.2">
      <c r="AH152"/>
      <c r="AI152"/>
      <c r="AJ152"/>
    </row>
    <row r="153" spans="34:36" x14ac:dyDescent="0.2">
      <c r="AH153"/>
      <c r="AI153"/>
      <c r="AJ153"/>
    </row>
    <row r="154" spans="34:36" x14ac:dyDescent="0.2">
      <c r="AH154"/>
      <c r="AI154"/>
      <c r="AJ154"/>
    </row>
    <row r="155" spans="34:36" x14ac:dyDescent="0.2">
      <c r="AH155"/>
      <c r="AI155"/>
      <c r="AJ155"/>
    </row>
    <row r="156" spans="34:36" x14ac:dyDescent="0.2">
      <c r="AH156"/>
      <c r="AI156"/>
      <c r="AJ156"/>
    </row>
    <row r="157" spans="34:36" x14ac:dyDescent="0.2">
      <c r="AH157"/>
      <c r="AI157"/>
      <c r="AJ157"/>
    </row>
    <row r="158" spans="34:36" x14ac:dyDescent="0.2">
      <c r="AH158"/>
      <c r="AI158"/>
      <c r="AJ158"/>
    </row>
    <row r="159" spans="34:36" x14ac:dyDescent="0.2">
      <c r="AH159"/>
      <c r="AI159"/>
      <c r="AJ159"/>
    </row>
    <row r="160" spans="34:36" x14ac:dyDescent="0.2">
      <c r="AH160"/>
      <c r="AI160"/>
      <c r="AJ160"/>
    </row>
    <row r="161" spans="34:36" x14ac:dyDescent="0.2">
      <c r="AH161"/>
      <c r="AI161"/>
      <c r="AJ161"/>
    </row>
    <row r="162" spans="34:36" x14ac:dyDescent="0.2">
      <c r="AH162"/>
      <c r="AI162"/>
      <c r="AJ162"/>
    </row>
    <row r="163" spans="34:36" x14ac:dyDescent="0.2">
      <c r="AH163"/>
      <c r="AI163"/>
      <c r="AJ163"/>
    </row>
    <row r="164" spans="34:36" x14ac:dyDescent="0.2">
      <c r="AH164"/>
      <c r="AI164"/>
      <c r="AJ164"/>
    </row>
    <row r="165" spans="34:36" x14ac:dyDescent="0.2">
      <c r="AH165"/>
      <c r="AI165"/>
      <c r="AJ165"/>
    </row>
    <row r="166" spans="34:36" x14ac:dyDescent="0.2">
      <c r="AH166"/>
      <c r="AI166"/>
      <c r="AJ166"/>
    </row>
    <row r="167" spans="34:36" x14ac:dyDescent="0.2">
      <c r="AH167"/>
      <c r="AI167"/>
      <c r="AJ167"/>
    </row>
    <row r="168" spans="34:36" x14ac:dyDescent="0.2">
      <c r="AH168"/>
      <c r="AI168"/>
      <c r="AJ168"/>
    </row>
    <row r="169" spans="34:36" x14ac:dyDescent="0.2">
      <c r="AH169"/>
      <c r="AI169"/>
      <c r="AJ169"/>
    </row>
    <row r="170" spans="34:36" x14ac:dyDescent="0.2">
      <c r="AH170"/>
      <c r="AI170"/>
      <c r="AJ170"/>
    </row>
    <row r="171" spans="34:36" x14ac:dyDescent="0.2">
      <c r="AH171"/>
      <c r="AI171"/>
      <c r="AJ171"/>
    </row>
    <row r="172" spans="34:36" x14ac:dyDescent="0.2">
      <c r="AH172"/>
      <c r="AI172"/>
      <c r="AJ172"/>
    </row>
    <row r="173" spans="34:36" x14ac:dyDescent="0.2">
      <c r="AH173"/>
      <c r="AI173"/>
      <c r="AJ173"/>
    </row>
    <row r="174" spans="34:36" x14ac:dyDescent="0.2">
      <c r="AH174"/>
      <c r="AI174"/>
      <c r="AJ174"/>
    </row>
    <row r="175" spans="34:36" x14ac:dyDescent="0.2">
      <c r="AH175"/>
      <c r="AI175"/>
      <c r="AJ175"/>
    </row>
    <row r="176" spans="34:36" x14ac:dyDescent="0.2">
      <c r="AH176"/>
      <c r="AI176"/>
      <c r="AJ176"/>
    </row>
    <row r="177" spans="34:36" x14ac:dyDescent="0.2">
      <c r="AH177"/>
      <c r="AI177"/>
      <c r="AJ177"/>
    </row>
    <row r="178" spans="34:36" x14ac:dyDescent="0.2">
      <c r="AH178"/>
      <c r="AI178"/>
      <c r="AJ178"/>
    </row>
    <row r="179" spans="34:36" x14ac:dyDescent="0.2">
      <c r="AH179"/>
      <c r="AI179"/>
      <c r="AJ179"/>
    </row>
    <row r="180" spans="34:36" x14ac:dyDescent="0.2">
      <c r="AH180"/>
      <c r="AI180"/>
      <c r="AJ180"/>
    </row>
    <row r="181" spans="34:36" x14ac:dyDescent="0.2">
      <c r="AH181"/>
      <c r="AI181"/>
      <c r="AJ181"/>
    </row>
    <row r="182" spans="34:36" x14ac:dyDescent="0.2">
      <c r="AH182"/>
      <c r="AI182"/>
      <c r="AJ182"/>
    </row>
    <row r="183" spans="34:36" x14ac:dyDescent="0.2">
      <c r="AH183"/>
      <c r="AI183"/>
      <c r="AJ183"/>
    </row>
    <row r="184" spans="34:36" x14ac:dyDescent="0.2">
      <c r="AH184"/>
      <c r="AI184"/>
      <c r="AJ184"/>
    </row>
    <row r="185" spans="34:36" x14ac:dyDescent="0.2">
      <c r="AH185"/>
      <c r="AI185"/>
      <c r="AJ185"/>
    </row>
    <row r="186" spans="34:36" x14ac:dyDescent="0.2">
      <c r="AH186"/>
      <c r="AI186"/>
      <c r="AJ186"/>
    </row>
    <row r="187" spans="34:36" x14ac:dyDescent="0.2">
      <c r="AH187"/>
      <c r="AI187"/>
      <c r="AJ187"/>
    </row>
    <row r="188" spans="34:36" x14ac:dyDescent="0.2">
      <c r="AH188"/>
      <c r="AI188"/>
      <c r="AJ188"/>
    </row>
    <row r="189" spans="34:36" x14ac:dyDescent="0.2">
      <c r="AH189"/>
      <c r="AI189"/>
      <c r="AJ189"/>
    </row>
    <row r="190" spans="34:36" x14ac:dyDescent="0.2">
      <c r="AH190"/>
      <c r="AI190"/>
      <c r="AJ190"/>
    </row>
    <row r="191" spans="34:36" x14ac:dyDescent="0.2">
      <c r="AH191"/>
      <c r="AI191"/>
      <c r="AJ191"/>
    </row>
    <row r="192" spans="34:36" x14ac:dyDescent="0.2">
      <c r="AH192"/>
      <c r="AI192"/>
      <c r="AJ192"/>
    </row>
    <row r="193" spans="34:36" x14ac:dyDescent="0.2">
      <c r="AH193"/>
      <c r="AI193"/>
      <c r="AJ193"/>
    </row>
    <row r="194" spans="34:36" x14ac:dyDescent="0.2">
      <c r="AH194"/>
      <c r="AI194"/>
      <c r="AJ194"/>
    </row>
    <row r="195" spans="34:36" x14ac:dyDescent="0.2">
      <c r="AH195"/>
      <c r="AI195"/>
      <c r="AJ195"/>
    </row>
    <row r="196" spans="34:36" x14ac:dyDescent="0.2">
      <c r="AH196"/>
      <c r="AI196"/>
      <c r="AJ196"/>
    </row>
    <row r="197" spans="34:36" x14ac:dyDescent="0.2">
      <c r="AH197"/>
      <c r="AI197"/>
      <c r="AJ197"/>
    </row>
    <row r="198" spans="34:36" x14ac:dyDescent="0.2">
      <c r="AH198"/>
      <c r="AI198"/>
      <c r="AJ198"/>
    </row>
    <row r="199" spans="34:36" x14ac:dyDescent="0.2">
      <c r="AH199"/>
      <c r="AI199"/>
      <c r="AJ199"/>
    </row>
    <row r="200" spans="34:36" x14ac:dyDescent="0.2">
      <c r="AH200"/>
      <c r="AI200"/>
      <c r="AJ200"/>
    </row>
    <row r="201" spans="34:36" x14ac:dyDescent="0.2">
      <c r="AH201"/>
      <c r="AI201"/>
      <c r="AJ201"/>
    </row>
    <row r="202" spans="34:36" x14ac:dyDescent="0.2">
      <c r="AH202"/>
      <c r="AI202"/>
      <c r="AJ202"/>
    </row>
    <row r="203" spans="34:36" x14ac:dyDescent="0.2">
      <c r="AH203"/>
      <c r="AI203"/>
      <c r="AJ203"/>
    </row>
    <row r="204" spans="34:36" x14ac:dyDescent="0.2">
      <c r="AH204"/>
      <c r="AI204"/>
      <c r="AJ204"/>
    </row>
    <row r="205" spans="34:36" x14ac:dyDescent="0.2">
      <c r="AH205"/>
      <c r="AI205"/>
      <c r="AJ205"/>
    </row>
    <row r="206" spans="34:36" x14ac:dyDescent="0.2">
      <c r="AH206"/>
      <c r="AI206"/>
      <c r="AJ206"/>
    </row>
    <row r="207" spans="34:36" x14ac:dyDescent="0.2">
      <c r="AH207"/>
      <c r="AI207"/>
      <c r="AJ207"/>
    </row>
    <row r="208" spans="34:36" x14ac:dyDescent="0.2">
      <c r="AH208"/>
      <c r="AI208"/>
      <c r="AJ208"/>
    </row>
    <row r="209" spans="34:36" x14ac:dyDescent="0.2">
      <c r="AH209"/>
      <c r="AI209"/>
      <c r="AJ209"/>
    </row>
    <row r="210" spans="34:36" x14ac:dyDescent="0.2">
      <c r="AH210"/>
      <c r="AI210"/>
      <c r="AJ210"/>
    </row>
    <row r="211" spans="34:36" x14ac:dyDescent="0.2">
      <c r="AH211"/>
      <c r="AI211"/>
      <c r="AJ211"/>
    </row>
    <row r="212" spans="34:36" x14ac:dyDescent="0.2">
      <c r="AH212"/>
      <c r="AI212"/>
      <c r="AJ212"/>
    </row>
    <row r="213" spans="34:36" x14ac:dyDescent="0.2">
      <c r="AH213"/>
      <c r="AI213"/>
      <c r="AJ213"/>
    </row>
    <row r="214" spans="34:36" x14ac:dyDescent="0.2">
      <c r="AH214"/>
      <c r="AI214"/>
      <c r="AJ214"/>
    </row>
    <row r="215" spans="34:36" x14ac:dyDescent="0.2">
      <c r="AH215"/>
      <c r="AI215"/>
      <c r="AJ215"/>
    </row>
    <row r="216" spans="34:36" x14ac:dyDescent="0.2">
      <c r="AH216"/>
      <c r="AI216"/>
      <c r="AJ216"/>
    </row>
    <row r="217" spans="34:36" x14ac:dyDescent="0.2">
      <c r="AH217"/>
      <c r="AI217"/>
      <c r="AJ217"/>
    </row>
    <row r="218" spans="34:36" x14ac:dyDescent="0.2">
      <c r="AH218"/>
      <c r="AI218"/>
      <c r="AJ218"/>
    </row>
    <row r="219" spans="34:36" x14ac:dyDescent="0.2">
      <c r="AH219"/>
      <c r="AI219"/>
      <c r="AJ219"/>
    </row>
    <row r="220" spans="34:36" x14ac:dyDescent="0.2">
      <c r="AH220"/>
      <c r="AI220"/>
      <c r="AJ220"/>
    </row>
    <row r="221" spans="34:36" x14ac:dyDescent="0.2">
      <c r="AH221"/>
      <c r="AI221"/>
      <c r="AJ221"/>
    </row>
    <row r="222" spans="34:36" x14ac:dyDescent="0.2">
      <c r="AH222"/>
      <c r="AI222"/>
      <c r="AJ222"/>
    </row>
    <row r="223" spans="34:36" x14ac:dyDescent="0.2">
      <c r="AH223"/>
      <c r="AI223"/>
      <c r="AJ223"/>
    </row>
    <row r="224" spans="34:36" x14ac:dyDescent="0.2">
      <c r="AH224"/>
      <c r="AI224"/>
      <c r="AJ224"/>
    </row>
    <row r="225" spans="34:36" x14ac:dyDescent="0.2">
      <c r="AH225"/>
      <c r="AI225"/>
      <c r="AJ225"/>
    </row>
    <row r="226" spans="34:36" x14ac:dyDescent="0.2">
      <c r="AH226"/>
      <c r="AI226"/>
      <c r="AJ226"/>
    </row>
    <row r="227" spans="34:36" x14ac:dyDescent="0.2">
      <c r="AH227"/>
      <c r="AI227"/>
      <c r="AJ227"/>
    </row>
    <row r="228" spans="34:36" x14ac:dyDescent="0.2">
      <c r="AH228"/>
      <c r="AI228"/>
      <c r="AJ228"/>
    </row>
    <row r="229" spans="34:36" x14ac:dyDescent="0.2">
      <c r="AH229"/>
      <c r="AI229"/>
      <c r="AJ229"/>
    </row>
    <row r="230" spans="34:36" x14ac:dyDescent="0.2">
      <c r="AH230"/>
      <c r="AI230"/>
      <c r="AJ230"/>
    </row>
    <row r="231" spans="34:36" x14ac:dyDescent="0.2">
      <c r="AH231"/>
      <c r="AI231"/>
      <c r="AJ231"/>
    </row>
    <row r="232" spans="34:36" x14ac:dyDescent="0.2">
      <c r="AH232"/>
      <c r="AI232"/>
      <c r="AJ232"/>
    </row>
    <row r="233" spans="34:36" x14ac:dyDescent="0.2">
      <c r="AH233"/>
      <c r="AI233"/>
      <c r="AJ233"/>
    </row>
    <row r="234" spans="34:36" x14ac:dyDescent="0.2">
      <c r="AH234"/>
      <c r="AI234"/>
      <c r="AJ234"/>
    </row>
    <row r="235" spans="34:36" x14ac:dyDescent="0.2">
      <c r="AH235"/>
      <c r="AI235"/>
      <c r="AJ235"/>
    </row>
    <row r="236" spans="34:36" x14ac:dyDescent="0.2">
      <c r="AH236"/>
      <c r="AI236"/>
      <c r="AJ236"/>
    </row>
    <row r="237" spans="34:36" x14ac:dyDescent="0.2">
      <c r="AH237"/>
      <c r="AI237"/>
      <c r="AJ237"/>
    </row>
    <row r="238" spans="34:36" x14ac:dyDescent="0.2">
      <c r="AH238"/>
      <c r="AI238"/>
      <c r="AJ238"/>
    </row>
    <row r="239" spans="34:36" x14ac:dyDescent="0.2">
      <c r="AH239"/>
      <c r="AI239"/>
      <c r="AJ239"/>
    </row>
    <row r="240" spans="34:36" x14ac:dyDescent="0.2">
      <c r="AH240"/>
      <c r="AI240"/>
      <c r="AJ240"/>
    </row>
    <row r="241" spans="34:36" x14ac:dyDescent="0.2">
      <c r="AH241"/>
      <c r="AI241"/>
      <c r="AJ241"/>
    </row>
    <row r="242" spans="34:36" x14ac:dyDescent="0.2">
      <c r="AH242"/>
      <c r="AI242"/>
      <c r="AJ242"/>
    </row>
    <row r="243" spans="34:36" x14ac:dyDescent="0.2">
      <c r="AH243"/>
      <c r="AI243"/>
      <c r="AJ243"/>
    </row>
    <row r="244" spans="34:36" x14ac:dyDescent="0.2">
      <c r="AH244"/>
      <c r="AI244"/>
      <c r="AJ244"/>
    </row>
    <row r="245" spans="34:36" x14ac:dyDescent="0.2">
      <c r="AH245"/>
      <c r="AI245"/>
      <c r="AJ245"/>
    </row>
    <row r="246" spans="34:36" x14ac:dyDescent="0.2">
      <c r="AH246"/>
      <c r="AI246"/>
      <c r="AJ246"/>
    </row>
    <row r="247" spans="34:36" x14ac:dyDescent="0.2">
      <c r="AH247"/>
      <c r="AI247"/>
      <c r="AJ247"/>
    </row>
    <row r="248" spans="34:36" x14ac:dyDescent="0.2">
      <c r="AH248"/>
      <c r="AI248"/>
      <c r="AJ248"/>
    </row>
    <row r="249" spans="34:36" x14ac:dyDescent="0.2">
      <c r="AH249"/>
      <c r="AI249"/>
      <c r="AJ249"/>
    </row>
    <row r="250" spans="34:36" x14ac:dyDescent="0.2">
      <c r="AH250"/>
      <c r="AI250"/>
      <c r="AJ250"/>
    </row>
    <row r="251" spans="34:36" x14ac:dyDescent="0.2">
      <c r="AH251"/>
      <c r="AI251"/>
      <c r="AJ251"/>
    </row>
    <row r="252" spans="34:36" x14ac:dyDescent="0.2">
      <c r="AH252"/>
      <c r="AI252"/>
      <c r="AJ252"/>
    </row>
    <row r="253" spans="34:36" x14ac:dyDescent="0.2">
      <c r="AH253"/>
      <c r="AI253"/>
      <c r="AJ253"/>
    </row>
    <row r="254" spans="34:36" x14ac:dyDescent="0.2">
      <c r="AH254"/>
      <c r="AI254"/>
      <c r="AJ254"/>
    </row>
    <row r="255" spans="34:36" x14ac:dyDescent="0.2">
      <c r="AH255"/>
      <c r="AI255"/>
      <c r="AJ255"/>
    </row>
    <row r="256" spans="34:36" x14ac:dyDescent="0.2">
      <c r="AH256"/>
      <c r="AI256"/>
      <c r="AJ256"/>
    </row>
    <row r="257" spans="3:36" x14ac:dyDescent="0.2">
      <c r="AJ257"/>
    </row>
    <row r="258" spans="3:36" ht="17" x14ac:dyDescent="0.2">
      <c r="C258" s="19"/>
      <c r="AJ258"/>
    </row>
    <row r="259" spans="3:36" ht="17" x14ac:dyDescent="0.2">
      <c r="C259" s="21"/>
      <c r="AJ259"/>
    </row>
    <row r="260" spans="3:36" ht="17" x14ac:dyDescent="0.2">
      <c r="C260" s="21"/>
      <c r="AJ260"/>
    </row>
    <row r="261" spans="3:36" ht="17" x14ac:dyDescent="0.2">
      <c r="C261" s="21"/>
      <c r="AJ261"/>
    </row>
    <row r="262" spans="3:36" ht="17" x14ac:dyDescent="0.2">
      <c r="C262" s="21"/>
      <c r="AJ262"/>
    </row>
    <row r="263" spans="3:36" ht="17" x14ac:dyDescent="0.2">
      <c r="C263" s="19"/>
      <c r="AJ263"/>
    </row>
    <row r="264" spans="3:36" ht="17" x14ac:dyDescent="0.2">
      <c r="C264" s="19"/>
      <c r="AJ264"/>
    </row>
    <row r="265" spans="3:36" ht="17" x14ac:dyDescent="0.2">
      <c r="C265" s="19"/>
      <c r="AJ265"/>
    </row>
    <row r="266" spans="3:36" ht="17" x14ac:dyDescent="0.2">
      <c r="C266" s="19"/>
      <c r="AJ266"/>
    </row>
    <row r="267" spans="3:36" ht="17" x14ac:dyDescent="0.2">
      <c r="C267" s="20"/>
      <c r="AJ267"/>
    </row>
    <row r="268" spans="3:36" ht="17" x14ac:dyDescent="0.2">
      <c r="C268" s="19"/>
      <c r="AJ268"/>
    </row>
    <row r="269" spans="3:36" x14ac:dyDescent="0.2">
      <c r="AJ269"/>
    </row>
    <row r="270" spans="3:36" x14ac:dyDescent="0.2">
      <c r="AJ270"/>
    </row>
    <row r="271" spans="3:36" x14ac:dyDescent="0.2">
      <c r="AJ271"/>
    </row>
    <row r="272" spans="3:36" x14ac:dyDescent="0.2">
      <c r="AJ272"/>
    </row>
    <row r="273" spans="36:36" x14ac:dyDescent="0.2">
      <c r="AJ273"/>
    </row>
    <row r="274" spans="36:36" x14ac:dyDescent="0.2">
      <c r="AJ274"/>
    </row>
    <row r="275" spans="36:36" x14ac:dyDescent="0.2">
      <c r="AJ275"/>
    </row>
    <row r="276" spans="36:36" x14ac:dyDescent="0.2">
      <c r="AJ276"/>
    </row>
    <row r="277" spans="36:36" x14ac:dyDescent="0.2">
      <c r="AJ277"/>
    </row>
    <row r="278" spans="36:36" x14ac:dyDescent="0.2">
      <c r="AJ278"/>
    </row>
    <row r="279" spans="36:36" x14ac:dyDescent="0.2">
      <c r="AJ279"/>
    </row>
    <row r="280" spans="36:36" x14ac:dyDescent="0.2">
      <c r="AJ280"/>
    </row>
    <row r="281" spans="36:36" x14ac:dyDescent="0.2">
      <c r="AJ281"/>
    </row>
    <row r="282" spans="36:36" x14ac:dyDescent="0.2">
      <c r="AJ282"/>
    </row>
    <row r="283" spans="36:36" x14ac:dyDescent="0.2">
      <c r="AJ283"/>
    </row>
    <row r="284" spans="36:36" x14ac:dyDescent="0.2">
      <c r="AJ284"/>
    </row>
    <row r="285" spans="36:36" x14ac:dyDescent="0.2">
      <c r="AJ285"/>
    </row>
    <row r="286" spans="36:36" x14ac:dyDescent="0.2">
      <c r="AJ286"/>
    </row>
    <row r="287" spans="36:36" x14ac:dyDescent="0.2">
      <c r="AJ287"/>
    </row>
    <row r="288" spans="36:36" x14ac:dyDescent="0.2">
      <c r="AJ288"/>
    </row>
    <row r="289" spans="36:36" x14ac:dyDescent="0.2">
      <c r="AJ289"/>
    </row>
    <row r="290" spans="36:36" x14ac:dyDescent="0.2">
      <c r="AJ290"/>
    </row>
    <row r="291" spans="36:36" x14ac:dyDescent="0.2">
      <c r="AJ291"/>
    </row>
    <row r="292" spans="36:36" x14ac:dyDescent="0.2">
      <c r="AJ292"/>
    </row>
    <row r="293" spans="36:36" x14ac:dyDescent="0.2">
      <c r="AJ293"/>
    </row>
    <row r="294" spans="36:36" x14ac:dyDescent="0.2">
      <c r="AJ294"/>
    </row>
    <row r="295" spans="36:36" x14ac:dyDescent="0.2">
      <c r="AJ295"/>
    </row>
    <row r="296" spans="36:36" x14ac:dyDescent="0.2">
      <c r="AJ296"/>
    </row>
    <row r="297" spans="36:36" x14ac:dyDescent="0.2">
      <c r="AJ297"/>
    </row>
    <row r="298" spans="36:36" x14ac:dyDescent="0.2">
      <c r="AJ298"/>
    </row>
    <row r="299" spans="36:36" x14ac:dyDescent="0.2">
      <c r="AJ299"/>
    </row>
    <row r="300" spans="36:36" x14ac:dyDescent="0.2">
      <c r="AJ300"/>
    </row>
    <row r="301" spans="36:36" x14ac:dyDescent="0.2">
      <c r="AJ301"/>
    </row>
    <row r="302" spans="36:36" x14ac:dyDescent="0.2">
      <c r="AJ302"/>
    </row>
    <row r="303" spans="36:36" x14ac:dyDescent="0.2">
      <c r="AJ303"/>
    </row>
    <row r="304" spans="36:36" x14ac:dyDescent="0.2">
      <c r="AJ304"/>
    </row>
    <row r="305" spans="36:36" x14ac:dyDescent="0.2">
      <c r="AJ305"/>
    </row>
    <row r="306" spans="36:36" x14ac:dyDescent="0.2">
      <c r="AJ306"/>
    </row>
    <row r="307" spans="36:36" x14ac:dyDescent="0.2">
      <c r="AJ307"/>
    </row>
    <row r="308" spans="36:36" x14ac:dyDescent="0.2">
      <c r="AJ308"/>
    </row>
    <row r="309" spans="36:36" x14ac:dyDescent="0.2">
      <c r="AJ309"/>
    </row>
    <row r="310" spans="36:36" x14ac:dyDescent="0.2">
      <c r="AJ310"/>
    </row>
    <row r="311" spans="36:36" x14ac:dyDescent="0.2">
      <c r="AJ311"/>
    </row>
    <row r="312" spans="36:36" x14ac:dyDescent="0.2">
      <c r="AJ312"/>
    </row>
    <row r="313" spans="36:36" x14ac:dyDescent="0.2">
      <c r="AJ313"/>
    </row>
    <row r="314" spans="36:36" x14ac:dyDescent="0.2">
      <c r="AJ314"/>
    </row>
    <row r="315" spans="36:36" x14ac:dyDescent="0.2">
      <c r="AJ315"/>
    </row>
    <row r="316" spans="36:36" x14ac:dyDescent="0.2">
      <c r="AJ316"/>
    </row>
    <row r="317" spans="36:36" x14ac:dyDescent="0.2">
      <c r="AJ317"/>
    </row>
    <row r="318" spans="36:36" x14ac:dyDescent="0.2">
      <c r="AJ318"/>
    </row>
    <row r="319" spans="36:36" x14ac:dyDescent="0.2">
      <c r="AJ319"/>
    </row>
    <row r="320" spans="36:36" x14ac:dyDescent="0.2">
      <c r="AJ320"/>
    </row>
    <row r="321" spans="4:36" x14ac:dyDescent="0.2">
      <c r="AJ321"/>
    </row>
    <row r="322" spans="4:36" x14ac:dyDescent="0.2">
      <c r="AJ322"/>
    </row>
    <row r="323" spans="4:36" x14ac:dyDescent="0.2">
      <c r="AJ323"/>
    </row>
    <row r="324" spans="4:36" x14ac:dyDescent="0.2">
      <c r="AJ324"/>
    </row>
    <row r="325" spans="4:36" x14ac:dyDescent="0.2">
      <c r="AJ325"/>
    </row>
    <row r="326" spans="4:36" x14ac:dyDescent="0.2">
      <c r="AJ326"/>
    </row>
    <row r="327" spans="4:36" x14ac:dyDescent="0.2">
      <c r="AJ327"/>
    </row>
    <row r="330" spans="4:36" ht="17" x14ac:dyDescent="0.2">
      <c r="D330" s="19"/>
    </row>
    <row r="331" spans="4:36" ht="17" x14ac:dyDescent="0.2">
      <c r="D331" s="19"/>
    </row>
    <row r="332" spans="4:36" ht="17" x14ac:dyDescent="0.2">
      <c r="D332" s="19"/>
    </row>
    <row r="333" spans="4:36" ht="17" x14ac:dyDescent="0.2">
      <c r="D333" s="19"/>
    </row>
    <row r="334" spans="4:36" ht="17" x14ac:dyDescent="0.2">
      <c r="D334" s="19"/>
    </row>
    <row r="335" spans="4:36" ht="17" x14ac:dyDescent="0.2">
      <c r="D335" s="19"/>
    </row>
    <row r="336" spans="4:36" ht="17" x14ac:dyDescent="0.2">
      <c r="D336" s="19"/>
    </row>
    <row r="337" spans="4:4" ht="17" x14ac:dyDescent="0.2">
      <c r="D337" s="19"/>
    </row>
    <row r="338" spans="4:4" ht="17" x14ac:dyDescent="0.2">
      <c r="D338" s="19"/>
    </row>
    <row r="339" spans="4:4" ht="17" x14ac:dyDescent="0.2">
      <c r="D339" s="19"/>
    </row>
    <row r="340" spans="4:4" ht="17" x14ac:dyDescent="0.2">
      <c r="D340" s="19"/>
    </row>
  </sheetData>
  <mergeCells count="20">
    <mergeCell ref="A127:D127"/>
    <mergeCell ref="F127:M127"/>
    <mergeCell ref="X127:AI127"/>
    <mergeCell ref="A115:E115"/>
    <mergeCell ref="X118:AI118"/>
    <mergeCell ref="A119:D119"/>
    <mergeCell ref="F119:M119"/>
    <mergeCell ref="X119:AI119"/>
    <mergeCell ref="AI6:AI8"/>
    <mergeCell ref="U117:AF117"/>
    <mergeCell ref="A1:G1"/>
    <mergeCell ref="A2:G2"/>
    <mergeCell ref="A4:AI4"/>
    <mergeCell ref="A5:AI5"/>
    <mergeCell ref="A6:A8"/>
    <mergeCell ref="B6:B8"/>
    <mergeCell ref="C6:C8"/>
    <mergeCell ref="D6:D8"/>
    <mergeCell ref="AG6:AG8"/>
    <mergeCell ref="AH6:AH8"/>
  </mergeCells>
  <pageMargins left="0.7" right="0.7" top="0.75" bottom="0.75" header="0.3" footer="0.3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51"/>
  <sheetViews>
    <sheetView workbookViewId="0">
      <selection activeCell="A5" sqref="A5:AG5"/>
    </sheetView>
  </sheetViews>
  <sheetFormatPr baseColWidth="10" defaultColWidth="9.1640625" defaultRowHeight="14" x14ac:dyDescent="0.15"/>
  <cols>
    <col min="1" max="1" width="4.6640625" style="1" customWidth="1"/>
    <col min="2" max="2" width="11.6640625" style="1" bestFit="1" customWidth="1"/>
    <col min="3" max="3" width="15.6640625" style="1" bestFit="1" customWidth="1"/>
    <col min="4" max="4" width="8.6640625" style="1" bestFit="1" customWidth="1"/>
    <col min="5" max="5" width="11.6640625" style="1" bestFit="1" customWidth="1"/>
    <col min="6" max="9" width="3.6640625" style="1" customWidth="1"/>
    <col min="10" max="11" width="4.83203125" style="1" bestFit="1" customWidth="1"/>
    <col min="12" max="31" width="3.6640625" style="1" customWidth="1"/>
    <col min="32" max="32" width="3.6640625" style="1" bestFit="1" customWidth="1"/>
    <col min="33" max="33" width="9.83203125" style="1" bestFit="1" customWidth="1"/>
    <col min="34" max="34" width="10.1640625" style="1" bestFit="1" customWidth="1"/>
    <col min="35" max="16384" width="9.1640625" style="1"/>
  </cols>
  <sheetData>
    <row r="1" spans="1:34" x14ac:dyDescent="0.15">
      <c r="A1" s="155" t="s">
        <v>0</v>
      </c>
      <c r="B1" s="155"/>
      <c r="C1" s="155"/>
      <c r="D1" s="155"/>
      <c r="E1" s="155"/>
      <c r="F1" s="155"/>
      <c r="G1" s="155"/>
    </row>
    <row r="2" spans="1:34" x14ac:dyDescent="0.15">
      <c r="A2" s="156" t="s">
        <v>1</v>
      </c>
      <c r="B2" s="156"/>
      <c r="C2" s="156"/>
      <c r="D2" s="156"/>
      <c r="E2" s="156"/>
      <c r="F2" s="156"/>
      <c r="G2" s="156"/>
    </row>
    <row r="3" spans="1:34" x14ac:dyDescent="0.15">
      <c r="A3" s="2"/>
      <c r="B3" s="2"/>
      <c r="C3" s="2"/>
      <c r="D3" s="2"/>
      <c r="E3" s="2"/>
      <c r="F3" s="2"/>
      <c r="G3" s="2"/>
    </row>
    <row r="4" spans="1:34" x14ac:dyDescent="0.15">
      <c r="A4" s="209" t="s">
        <v>532</v>
      </c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209"/>
      <c r="S4" s="209"/>
      <c r="T4" s="209"/>
      <c r="U4" s="209"/>
      <c r="V4" s="209"/>
      <c r="W4" s="209"/>
      <c r="X4" s="209"/>
      <c r="Y4" s="209"/>
      <c r="Z4" s="209"/>
      <c r="AA4" s="209"/>
      <c r="AB4" s="209"/>
      <c r="AC4" s="209"/>
      <c r="AD4" s="209"/>
      <c r="AE4" s="209"/>
      <c r="AF4" s="209"/>
      <c r="AG4" s="209"/>
    </row>
    <row r="5" spans="1:34" x14ac:dyDescent="0.15">
      <c r="A5" s="210" t="s">
        <v>219</v>
      </c>
      <c r="B5" s="221"/>
      <c r="C5" s="221"/>
      <c r="D5" s="221"/>
      <c r="E5" s="221"/>
      <c r="F5" s="221"/>
      <c r="G5" s="221"/>
      <c r="H5" s="221"/>
      <c r="I5" s="221"/>
      <c r="J5" s="221"/>
      <c r="K5" s="221"/>
      <c r="L5" s="221"/>
      <c r="M5" s="221"/>
      <c r="N5" s="221"/>
      <c r="O5" s="221"/>
      <c r="P5" s="221"/>
      <c r="Q5" s="221"/>
      <c r="R5" s="221"/>
      <c r="S5" s="221"/>
      <c r="T5" s="221"/>
      <c r="U5" s="221"/>
      <c r="V5" s="221"/>
      <c r="W5" s="221"/>
      <c r="X5" s="221"/>
      <c r="Y5" s="221"/>
      <c r="Z5" s="221"/>
      <c r="AA5" s="221"/>
      <c r="AB5" s="221"/>
      <c r="AC5" s="221"/>
      <c r="AD5" s="221"/>
      <c r="AE5" s="221"/>
      <c r="AF5" s="221"/>
      <c r="AG5" s="221"/>
    </row>
    <row r="6" spans="1:34" ht="172" x14ac:dyDescent="0.15">
      <c r="A6" s="181" t="s">
        <v>3</v>
      </c>
      <c r="B6" s="181" t="s">
        <v>4</v>
      </c>
      <c r="C6" s="181" t="s">
        <v>5</v>
      </c>
      <c r="D6" s="181" t="s">
        <v>6</v>
      </c>
      <c r="E6" s="3" t="s">
        <v>7</v>
      </c>
      <c r="F6" s="4" t="s">
        <v>8</v>
      </c>
      <c r="G6" s="4" t="s">
        <v>9</v>
      </c>
      <c r="H6" s="4" t="s">
        <v>10</v>
      </c>
      <c r="I6" s="4" t="s">
        <v>220</v>
      </c>
      <c r="J6" s="4" t="s">
        <v>11</v>
      </c>
      <c r="K6" s="4" t="s">
        <v>12</v>
      </c>
      <c r="L6" s="27" t="s">
        <v>221</v>
      </c>
      <c r="M6" s="4" t="s">
        <v>222</v>
      </c>
      <c r="N6" s="4" t="s">
        <v>223</v>
      </c>
      <c r="O6" s="4" t="s">
        <v>224</v>
      </c>
      <c r="P6" s="4" t="s">
        <v>225</v>
      </c>
      <c r="Q6" s="4" t="s">
        <v>226</v>
      </c>
      <c r="R6" s="4" t="s">
        <v>14</v>
      </c>
      <c r="S6" s="4" t="s">
        <v>227</v>
      </c>
      <c r="T6" s="4" t="s">
        <v>228</v>
      </c>
      <c r="U6" s="4" t="s">
        <v>229</v>
      </c>
      <c r="V6" s="4" t="s">
        <v>230</v>
      </c>
      <c r="W6" s="4" t="s">
        <v>231</v>
      </c>
      <c r="X6" s="4" t="s">
        <v>232</v>
      </c>
      <c r="Y6" s="4" t="s">
        <v>233</v>
      </c>
      <c r="Z6" s="4" t="s">
        <v>234</v>
      </c>
      <c r="AA6" s="4" t="s">
        <v>235</v>
      </c>
      <c r="AB6" s="4" t="s">
        <v>34</v>
      </c>
      <c r="AC6" s="4" t="s">
        <v>33</v>
      </c>
      <c r="AD6" s="4" t="s">
        <v>32</v>
      </c>
      <c r="AE6" s="219" t="s">
        <v>35</v>
      </c>
      <c r="AF6" s="220" t="s">
        <v>36</v>
      </c>
      <c r="AG6" s="180" t="s">
        <v>396</v>
      </c>
      <c r="AH6" s="28" t="s">
        <v>396</v>
      </c>
    </row>
    <row r="7" spans="1:34" x14ac:dyDescent="0.15">
      <c r="A7" s="181"/>
      <c r="B7" s="181"/>
      <c r="C7" s="181"/>
      <c r="D7" s="181"/>
      <c r="E7" s="3" t="s">
        <v>37</v>
      </c>
      <c r="F7" s="5">
        <v>3</v>
      </c>
      <c r="G7" s="5">
        <v>3</v>
      </c>
      <c r="H7" s="5">
        <v>3</v>
      </c>
      <c r="I7" s="5">
        <v>3</v>
      </c>
      <c r="J7" s="5">
        <v>3</v>
      </c>
      <c r="K7" s="5">
        <v>3</v>
      </c>
      <c r="L7" s="29">
        <v>2</v>
      </c>
      <c r="M7" s="29">
        <v>2</v>
      </c>
      <c r="N7" s="5">
        <v>3</v>
      </c>
      <c r="O7" s="5">
        <v>3</v>
      </c>
      <c r="P7" s="5">
        <v>3</v>
      </c>
      <c r="Q7" s="5">
        <v>3</v>
      </c>
      <c r="R7" s="5">
        <v>3</v>
      </c>
      <c r="S7" s="8">
        <v>2</v>
      </c>
      <c r="T7" s="8">
        <v>2</v>
      </c>
      <c r="U7" s="30">
        <v>2</v>
      </c>
      <c r="V7" s="30">
        <v>2</v>
      </c>
      <c r="W7" s="5">
        <v>3</v>
      </c>
      <c r="X7" s="5">
        <v>3</v>
      </c>
      <c r="Y7" s="5">
        <v>3</v>
      </c>
      <c r="Z7" s="5">
        <v>3</v>
      </c>
      <c r="AA7" s="5">
        <v>3</v>
      </c>
      <c r="AB7" s="5">
        <v>3</v>
      </c>
      <c r="AC7" s="5">
        <v>3</v>
      </c>
      <c r="AD7" s="5">
        <v>3</v>
      </c>
      <c r="AE7" s="219"/>
      <c r="AF7" s="220"/>
      <c r="AG7" s="180"/>
    </row>
    <row r="8" spans="1:34" x14ac:dyDescent="0.15">
      <c r="A8" s="181"/>
      <c r="B8" s="181"/>
      <c r="C8" s="181"/>
      <c r="D8" s="181"/>
      <c r="E8" s="3" t="s">
        <v>38</v>
      </c>
      <c r="F8" s="5">
        <v>1</v>
      </c>
      <c r="G8" s="5">
        <v>1</v>
      </c>
      <c r="H8" s="5">
        <v>2</v>
      </c>
      <c r="I8" s="5">
        <v>1</v>
      </c>
      <c r="J8" s="5">
        <v>1</v>
      </c>
      <c r="K8" s="5">
        <v>1</v>
      </c>
      <c r="L8" s="29">
        <v>3</v>
      </c>
      <c r="M8" s="29">
        <v>3</v>
      </c>
      <c r="N8" s="5">
        <v>2</v>
      </c>
      <c r="O8" s="5">
        <v>2</v>
      </c>
      <c r="P8" s="5">
        <v>2</v>
      </c>
      <c r="Q8" s="5">
        <v>2</v>
      </c>
      <c r="R8" s="5">
        <v>2</v>
      </c>
      <c r="S8" s="8">
        <v>3</v>
      </c>
      <c r="T8" s="8">
        <v>3</v>
      </c>
      <c r="U8" s="30">
        <v>3</v>
      </c>
      <c r="V8" s="30">
        <v>3</v>
      </c>
      <c r="W8" s="5">
        <v>3</v>
      </c>
      <c r="X8" s="5">
        <v>3</v>
      </c>
      <c r="Y8" s="5">
        <v>3</v>
      </c>
      <c r="Z8" s="5">
        <v>3</v>
      </c>
      <c r="AA8" s="5">
        <v>3</v>
      </c>
      <c r="AB8" s="5">
        <v>1</v>
      </c>
      <c r="AC8" s="5">
        <v>1</v>
      </c>
      <c r="AD8" s="5">
        <v>2</v>
      </c>
      <c r="AE8" s="219"/>
      <c r="AF8" s="220"/>
      <c r="AG8" s="180"/>
    </row>
    <row r="9" spans="1:34" ht="16" x14ac:dyDescent="0.2">
      <c r="A9" s="22">
        <v>1</v>
      </c>
      <c r="B9" s="23">
        <v>12180008</v>
      </c>
      <c r="C9" s="24" t="s">
        <v>239</v>
      </c>
      <c r="D9" s="25" t="s">
        <v>39</v>
      </c>
      <c r="E9" s="22" t="s">
        <v>275</v>
      </c>
      <c r="F9" s="10"/>
      <c r="G9" s="10"/>
      <c r="H9" s="10"/>
      <c r="I9" s="10"/>
      <c r="J9" s="10"/>
      <c r="K9" s="10"/>
      <c r="L9" s="31"/>
      <c r="M9" s="31"/>
      <c r="N9" s="10"/>
      <c r="O9" s="10"/>
      <c r="P9" s="10"/>
      <c r="Q9" s="10"/>
      <c r="R9" s="10"/>
      <c r="S9" s="13"/>
      <c r="T9" s="13"/>
      <c r="U9" s="32"/>
      <c r="V9" s="32"/>
      <c r="W9" s="10"/>
      <c r="X9" s="10"/>
      <c r="Y9" s="10"/>
      <c r="Z9" s="10"/>
      <c r="AA9" s="10"/>
      <c r="AB9" s="10"/>
      <c r="AC9" s="10"/>
      <c r="AD9" s="9"/>
      <c r="AE9" s="9">
        <f>COUNTIF(E9:AD9, "&gt;=4,5")</f>
        <v>0</v>
      </c>
      <c r="AF9" s="9">
        <f t="shared" ref="AF9:AF44" si="0">SUMIF(F9:AE9, "&gt;=4,5", $F$7:$AE$7)</f>
        <v>0</v>
      </c>
      <c r="AG9" s="14">
        <f>AF9*95000</f>
        <v>0</v>
      </c>
    </row>
    <row r="10" spans="1:34" ht="16" x14ac:dyDescent="0.2">
      <c r="A10" s="22">
        <v>2</v>
      </c>
      <c r="B10" s="23">
        <v>12180009</v>
      </c>
      <c r="C10" s="24" t="s">
        <v>240</v>
      </c>
      <c r="D10" s="25" t="s">
        <v>39</v>
      </c>
      <c r="E10" s="22" t="s">
        <v>275</v>
      </c>
      <c r="F10" s="10"/>
      <c r="G10" s="10"/>
      <c r="H10" s="10"/>
      <c r="I10" s="10"/>
      <c r="J10" s="10">
        <v>8</v>
      </c>
      <c r="K10" s="10"/>
      <c r="L10" s="31"/>
      <c r="M10" s="31"/>
      <c r="N10" s="10"/>
      <c r="O10" s="10"/>
      <c r="P10" s="10"/>
      <c r="Q10" s="10"/>
      <c r="R10" s="10"/>
      <c r="S10" s="13"/>
      <c r="T10" s="13"/>
      <c r="U10" s="32"/>
      <c r="V10" s="32"/>
      <c r="W10" s="10"/>
      <c r="X10" s="10"/>
      <c r="Y10" s="10"/>
      <c r="Z10" s="10"/>
      <c r="AA10" s="10"/>
      <c r="AB10" s="10"/>
      <c r="AC10" s="10"/>
      <c r="AD10" s="9"/>
      <c r="AE10" s="9">
        <f t="shared" ref="AE10:AE44" si="1">COUNTIF(E10:AD10, "&gt;=4,5")</f>
        <v>1</v>
      </c>
      <c r="AF10" s="9">
        <f t="shared" si="0"/>
        <v>3</v>
      </c>
      <c r="AG10" s="14">
        <f t="shared" ref="AG10:AG44" si="2">AF10*95000</f>
        <v>285000</v>
      </c>
    </row>
    <row r="11" spans="1:34" ht="16" x14ac:dyDescent="0.2">
      <c r="A11" s="22">
        <v>3</v>
      </c>
      <c r="B11" s="23">
        <v>12180010</v>
      </c>
      <c r="C11" s="24" t="s">
        <v>180</v>
      </c>
      <c r="D11" s="25" t="s">
        <v>39</v>
      </c>
      <c r="E11" s="22" t="s">
        <v>275</v>
      </c>
      <c r="F11" s="10"/>
      <c r="G11" s="10"/>
      <c r="H11" s="10"/>
      <c r="I11" s="10"/>
      <c r="J11" s="10">
        <v>5.4</v>
      </c>
      <c r="K11" s="10"/>
      <c r="L11" s="31"/>
      <c r="M11" s="31"/>
      <c r="N11" s="10"/>
      <c r="O11" s="10"/>
      <c r="P11" s="10"/>
      <c r="Q11" s="10"/>
      <c r="R11" s="10"/>
      <c r="S11" s="13"/>
      <c r="T11" s="13"/>
      <c r="U11" s="32"/>
      <c r="V11" s="32"/>
      <c r="W11" s="10"/>
      <c r="X11" s="10"/>
      <c r="Y11" s="10"/>
      <c r="Z11" s="10"/>
      <c r="AA11" s="10"/>
      <c r="AB11" s="10"/>
      <c r="AC11" s="10"/>
      <c r="AD11" s="9"/>
      <c r="AE11" s="9">
        <f t="shared" si="1"/>
        <v>1</v>
      </c>
      <c r="AF11" s="9">
        <f t="shared" si="0"/>
        <v>3</v>
      </c>
      <c r="AG11" s="14">
        <f t="shared" si="2"/>
        <v>285000</v>
      </c>
    </row>
    <row r="12" spans="1:34" ht="16" x14ac:dyDescent="0.2">
      <c r="A12" s="22">
        <v>4</v>
      </c>
      <c r="B12" s="23">
        <v>12180011</v>
      </c>
      <c r="C12" s="24" t="s">
        <v>68</v>
      </c>
      <c r="D12" s="25" t="s">
        <v>39</v>
      </c>
      <c r="E12" s="22" t="s">
        <v>275</v>
      </c>
      <c r="F12" s="10">
        <v>5.6</v>
      </c>
      <c r="G12" s="10">
        <v>8.5</v>
      </c>
      <c r="H12" s="10"/>
      <c r="I12" s="10">
        <v>7.3</v>
      </c>
      <c r="J12" s="10"/>
      <c r="K12" s="10"/>
      <c r="L12" s="31"/>
      <c r="M12" s="31"/>
      <c r="N12" s="10"/>
      <c r="O12" s="10"/>
      <c r="P12" s="10"/>
      <c r="Q12" s="10"/>
      <c r="R12" s="10"/>
      <c r="S12" s="13"/>
      <c r="T12" s="13"/>
      <c r="U12" s="32"/>
      <c r="V12" s="32"/>
      <c r="W12" s="10"/>
      <c r="X12" s="10"/>
      <c r="Y12" s="10"/>
      <c r="Z12" s="10"/>
      <c r="AA12" s="10"/>
      <c r="AB12" s="10"/>
      <c r="AC12" s="10">
        <v>6.7</v>
      </c>
      <c r="AD12" s="9"/>
      <c r="AE12" s="9">
        <f t="shared" si="1"/>
        <v>4</v>
      </c>
      <c r="AF12" s="9">
        <f t="shared" si="0"/>
        <v>12</v>
      </c>
      <c r="AG12" s="14">
        <f t="shared" si="2"/>
        <v>1140000</v>
      </c>
    </row>
    <row r="13" spans="1:34" ht="16" x14ac:dyDescent="0.2">
      <c r="A13" s="22">
        <v>5</v>
      </c>
      <c r="B13" s="23">
        <v>12180012</v>
      </c>
      <c r="C13" s="24" t="s">
        <v>70</v>
      </c>
      <c r="D13" s="25" t="s">
        <v>39</v>
      </c>
      <c r="E13" s="22" t="s">
        <v>275</v>
      </c>
      <c r="F13" s="10"/>
      <c r="G13" s="10"/>
      <c r="H13" s="10"/>
      <c r="I13" s="10">
        <v>7</v>
      </c>
      <c r="J13" s="10"/>
      <c r="K13" s="10"/>
      <c r="L13" s="31"/>
      <c r="M13" s="31"/>
      <c r="N13" s="10"/>
      <c r="O13" s="10"/>
      <c r="P13" s="10"/>
      <c r="Q13" s="10"/>
      <c r="R13" s="10"/>
      <c r="S13" s="13"/>
      <c r="T13" s="13"/>
      <c r="U13" s="32">
        <v>8</v>
      </c>
      <c r="V13" s="32"/>
      <c r="W13" s="10"/>
      <c r="X13" s="10"/>
      <c r="Y13" s="10"/>
      <c r="Z13" s="10"/>
      <c r="AA13" s="10"/>
      <c r="AB13" s="10"/>
      <c r="AC13" s="10"/>
      <c r="AD13" s="9"/>
      <c r="AE13" s="9">
        <f t="shared" si="1"/>
        <v>2</v>
      </c>
      <c r="AF13" s="9">
        <f t="shared" si="0"/>
        <v>5</v>
      </c>
      <c r="AG13" s="14">
        <f t="shared" si="2"/>
        <v>475000</v>
      </c>
    </row>
    <row r="14" spans="1:34" ht="16" x14ac:dyDescent="0.2">
      <c r="A14" s="22">
        <v>6</v>
      </c>
      <c r="B14" s="23">
        <v>12180013</v>
      </c>
      <c r="C14" s="24" t="s">
        <v>241</v>
      </c>
      <c r="D14" s="25" t="s">
        <v>39</v>
      </c>
      <c r="E14" s="22" t="s">
        <v>275</v>
      </c>
      <c r="F14" s="10"/>
      <c r="G14" s="10"/>
      <c r="H14" s="10"/>
      <c r="I14" s="10"/>
      <c r="J14" s="10"/>
      <c r="K14" s="10"/>
      <c r="L14" s="31"/>
      <c r="M14" s="31"/>
      <c r="N14" s="10"/>
      <c r="O14" s="10"/>
      <c r="P14" s="10"/>
      <c r="Q14" s="10"/>
      <c r="R14" s="10"/>
      <c r="S14" s="13"/>
      <c r="T14" s="13"/>
      <c r="U14" s="32"/>
      <c r="V14" s="32"/>
      <c r="W14" s="10"/>
      <c r="X14" s="10"/>
      <c r="Y14" s="10"/>
      <c r="Z14" s="10"/>
      <c r="AA14" s="10"/>
      <c r="AB14" s="10"/>
      <c r="AC14" s="10"/>
      <c r="AD14" s="9"/>
      <c r="AE14" s="9">
        <f t="shared" si="1"/>
        <v>0</v>
      </c>
      <c r="AF14" s="9">
        <f t="shared" si="0"/>
        <v>0</v>
      </c>
      <c r="AG14" s="14">
        <f t="shared" si="2"/>
        <v>0</v>
      </c>
    </row>
    <row r="15" spans="1:34" ht="16" x14ac:dyDescent="0.2">
      <c r="A15" s="22">
        <v>7</v>
      </c>
      <c r="B15" s="23">
        <v>12180014</v>
      </c>
      <c r="C15" s="24" t="s">
        <v>242</v>
      </c>
      <c r="D15" s="25" t="s">
        <v>264</v>
      </c>
      <c r="E15" s="22" t="s">
        <v>275</v>
      </c>
      <c r="F15" s="10"/>
      <c r="G15" s="10"/>
      <c r="H15" s="10"/>
      <c r="I15" s="10">
        <v>5</v>
      </c>
      <c r="J15" s="10"/>
      <c r="K15" s="10"/>
      <c r="L15" s="31"/>
      <c r="M15" s="31"/>
      <c r="N15" s="10"/>
      <c r="O15" s="10"/>
      <c r="P15" s="10"/>
      <c r="Q15" s="10"/>
      <c r="R15" s="10"/>
      <c r="S15" s="13"/>
      <c r="T15" s="13"/>
      <c r="U15" s="32"/>
      <c r="V15" s="32"/>
      <c r="W15" s="10"/>
      <c r="X15" s="10"/>
      <c r="Y15" s="10"/>
      <c r="Z15" s="10"/>
      <c r="AA15" s="10"/>
      <c r="AB15" s="10"/>
      <c r="AC15" s="10"/>
      <c r="AD15" s="9"/>
      <c r="AE15" s="9">
        <f t="shared" si="1"/>
        <v>1</v>
      </c>
      <c r="AF15" s="9">
        <f t="shared" si="0"/>
        <v>3</v>
      </c>
      <c r="AG15" s="14">
        <f t="shared" si="2"/>
        <v>285000</v>
      </c>
    </row>
    <row r="16" spans="1:34" ht="16" x14ac:dyDescent="0.2">
      <c r="A16" s="22">
        <v>8</v>
      </c>
      <c r="B16" s="23">
        <v>12180026</v>
      </c>
      <c r="C16" s="24" t="s">
        <v>243</v>
      </c>
      <c r="D16" s="25" t="s">
        <v>265</v>
      </c>
      <c r="E16" s="22" t="s">
        <v>275</v>
      </c>
      <c r="F16" s="10"/>
      <c r="G16" s="10"/>
      <c r="H16" s="10"/>
      <c r="I16" s="10"/>
      <c r="J16" s="10"/>
      <c r="K16" s="10"/>
      <c r="L16" s="31"/>
      <c r="M16" s="31"/>
      <c r="N16" s="10"/>
      <c r="O16" s="10"/>
      <c r="P16" s="10"/>
      <c r="Q16" s="10"/>
      <c r="R16" s="10"/>
      <c r="S16" s="13"/>
      <c r="T16" s="13"/>
      <c r="U16" s="32"/>
      <c r="V16" s="32"/>
      <c r="W16" s="10"/>
      <c r="X16" s="10"/>
      <c r="Y16" s="10"/>
      <c r="Z16" s="10"/>
      <c r="AA16" s="10"/>
      <c r="AB16" s="10"/>
      <c r="AC16" s="10"/>
      <c r="AD16" s="9"/>
      <c r="AE16" s="9">
        <f t="shared" si="1"/>
        <v>0</v>
      </c>
      <c r="AF16" s="9">
        <f t="shared" si="0"/>
        <v>0</v>
      </c>
      <c r="AG16" s="14">
        <f t="shared" si="2"/>
        <v>0</v>
      </c>
    </row>
    <row r="17" spans="1:33" ht="16" x14ac:dyDescent="0.2">
      <c r="A17" s="22">
        <v>9</v>
      </c>
      <c r="B17" s="23">
        <v>12180027</v>
      </c>
      <c r="C17" s="24" t="s">
        <v>244</v>
      </c>
      <c r="D17" s="25" t="s">
        <v>40</v>
      </c>
      <c r="E17" s="22" t="s">
        <v>275</v>
      </c>
      <c r="F17" s="10">
        <v>6</v>
      </c>
      <c r="G17" s="10">
        <v>7</v>
      </c>
      <c r="H17" s="10"/>
      <c r="I17" s="10">
        <v>6</v>
      </c>
      <c r="J17" s="10">
        <v>6</v>
      </c>
      <c r="K17" s="10">
        <v>6</v>
      </c>
      <c r="L17" s="31"/>
      <c r="M17" s="31"/>
      <c r="N17" s="10"/>
      <c r="O17" s="10"/>
      <c r="P17" s="10"/>
      <c r="Q17" s="10"/>
      <c r="R17" s="10"/>
      <c r="S17" s="13"/>
      <c r="T17" s="13"/>
      <c r="U17" s="32"/>
      <c r="V17" s="32"/>
      <c r="W17" s="10"/>
      <c r="X17" s="10"/>
      <c r="Y17" s="10"/>
      <c r="Z17" s="10"/>
      <c r="AA17" s="10">
        <v>5</v>
      </c>
      <c r="AB17" s="10">
        <v>6</v>
      </c>
      <c r="AC17" s="10">
        <v>6</v>
      </c>
      <c r="AD17" s="9"/>
      <c r="AE17" s="9">
        <f t="shared" si="1"/>
        <v>8</v>
      </c>
      <c r="AF17" s="9">
        <f t="shared" si="0"/>
        <v>24</v>
      </c>
      <c r="AG17" s="14">
        <f t="shared" si="2"/>
        <v>2280000</v>
      </c>
    </row>
    <row r="18" spans="1:33" ht="16" x14ac:dyDescent="0.2">
      <c r="A18" s="22">
        <v>10</v>
      </c>
      <c r="B18" s="23">
        <v>12180035</v>
      </c>
      <c r="C18" s="24" t="s">
        <v>245</v>
      </c>
      <c r="D18" s="25" t="s">
        <v>184</v>
      </c>
      <c r="E18" s="22" t="s">
        <v>275</v>
      </c>
      <c r="F18" s="10"/>
      <c r="G18" s="10"/>
      <c r="H18" s="10"/>
      <c r="I18" s="10"/>
      <c r="J18" s="10">
        <v>8</v>
      </c>
      <c r="K18" s="10">
        <v>8</v>
      </c>
      <c r="L18" s="31"/>
      <c r="M18" s="31"/>
      <c r="N18" s="10"/>
      <c r="O18" s="10"/>
      <c r="P18" s="10"/>
      <c r="Q18" s="10"/>
      <c r="R18" s="10"/>
      <c r="S18" s="13"/>
      <c r="T18" s="13"/>
      <c r="U18" s="32"/>
      <c r="V18" s="32"/>
      <c r="W18" s="10"/>
      <c r="X18" s="10"/>
      <c r="Y18" s="10"/>
      <c r="Z18" s="10"/>
      <c r="AA18" s="10"/>
      <c r="AB18" s="10"/>
      <c r="AC18" s="10"/>
      <c r="AD18" s="9"/>
      <c r="AE18" s="9">
        <f t="shared" si="1"/>
        <v>2</v>
      </c>
      <c r="AF18" s="9">
        <f t="shared" si="0"/>
        <v>6</v>
      </c>
      <c r="AG18" s="14">
        <f t="shared" si="2"/>
        <v>570000</v>
      </c>
    </row>
    <row r="19" spans="1:33" ht="16" x14ac:dyDescent="0.2">
      <c r="A19" s="22">
        <v>11</v>
      </c>
      <c r="B19" s="23">
        <v>12180036</v>
      </c>
      <c r="C19" s="24" t="s">
        <v>246</v>
      </c>
      <c r="D19" s="25" t="s">
        <v>184</v>
      </c>
      <c r="E19" s="22" t="s">
        <v>275</v>
      </c>
      <c r="F19" s="10"/>
      <c r="G19" s="10"/>
      <c r="H19" s="10"/>
      <c r="I19" s="10"/>
      <c r="J19" s="10"/>
      <c r="K19" s="10"/>
      <c r="L19" s="31"/>
      <c r="M19" s="31"/>
      <c r="N19" s="10"/>
      <c r="O19" s="10"/>
      <c r="P19" s="10"/>
      <c r="Q19" s="10"/>
      <c r="R19" s="10"/>
      <c r="S19" s="13"/>
      <c r="T19" s="13"/>
      <c r="U19" s="32"/>
      <c r="V19" s="32"/>
      <c r="W19" s="10"/>
      <c r="X19" s="10"/>
      <c r="Y19" s="10"/>
      <c r="Z19" s="10"/>
      <c r="AA19" s="10"/>
      <c r="AB19" s="10"/>
      <c r="AC19" s="10"/>
      <c r="AD19" s="9"/>
      <c r="AE19" s="9">
        <f t="shared" si="1"/>
        <v>0</v>
      </c>
      <c r="AF19" s="9">
        <f t="shared" si="0"/>
        <v>0</v>
      </c>
      <c r="AG19" s="14">
        <f t="shared" si="2"/>
        <v>0</v>
      </c>
    </row>
    <row r="20" spans="1:33" ht="16" x14ac:dyDescent="0.2">
      <c r="A20" s="22">
        <v>12</v>
      </c>
      <c r="B20" s="23">
        <v>12180037</v>
      </c>
      <c r="C20" s="24" t="s">
        <v>247</v>
      </c>
      <c r="D20" s="25" t="s">
        <v>184</v>
      </c>
      <c r="E20" s="22" t="s">
        <v>275</v>
      </c>
      <c r="F20" s="10"/>
      <c r="G20" s="10"/>
      <c r="H20" s="10"/>
      <c r="I20" s="10"/>
      <c r="J20" s="10">
        <v>6</v>
      </c>
      <c r="K20" s="10"/>
      <c r="L20" s="31"/>
      <c r="M20" s="31"/>
      <c r="N20" s="10"/>
      <c r="O20" s="10"/>
      <c r="P20" s="10"/>
      <c r="Q20" s="10"/>
      <c r="R20" s="10"/>
      <c r="S20" s="13"/>
      <c r="T20" s="13"/>
      <c r="U20" s="32"/>
      <c r="V20" s="32"/>
      <c r="W20" s="10"/>
      <c r="X20" s="10"/>
      <c r="Y20" s="10"/>
      <c r="Z20" s="10"/>
      <c r="AA20" s="10"/>
      <c r="AB20" s="10"/>
      <c r="AC20" s="10"/>
      <c r="AD20" s="9"/>
      <c r="AE20" s="9">
        <f t="shared" si="1"/>
        <v>1</v>
      </c>
      <c r="AF20" s="9">
        <f t="shared" si="0"/>
        <v>3</v>
      </c>
      <c r="AG20" s="14">
        <f t="shared" si="2"/>
        <v>285000</v>
      </c>
    </row>
    <row r="21" spans="1:33" ht="16" x14ac:dyDescent="0.2">
      <c r="A21" s="22">
        <v>13</v>
      </c>
      <c r="B21" s="23">
        <v>12180041</v>
      </c>
      <c r="C21" s="24" t="s">
        <v>248</v>
      </c>
      <c r="D21" s="25" t="s">
        <v>185</v>
      </c>
      <c r="E21" s="22" t="s">
        <v>275</v>
      </c>
      <c r="F21" s="10"/>
      <c r="G21" s="10"/>
      <c r="H21" s="10"/>
      <c r="I21" s="10"/>
      <c r="J21" s="33">
        <v>4.5</v>
      </c>
      <c r="K21" s="10">
        <v>5</v>
      </c>
      <c r="L21" s="31"/>
      <c r="M21" s="31"/>
      <c r="N21" s="10"/>
      <c r="O21" s="10"/>
      <c r="P21" s="10"/>
      <c r="Q21" s="10"/>
      <c r="R21" s="10"/>
      <c r="S21" s="13"/>
      <c r="T21" s="13"/>
      <c r="U21" s="32"/>
      <c r="V21" s="32"/>
      <c r="W21" s="10"/>
      <c r="X21" s="10"/>
      <c r="Y21" s="10"/>
      <c r="Z21" s="10"/>
      <c r="AA21" s="10">
        <v>5.7</v>
      </c>
      <c r="AB21" s="10"/>
      <c r="AC21" s="10"/>
      <c r="AD21" s="9"/>
      <c r="AE21" s="9">
        <f t="shared" si="1"/>
        <v>3</v>
      </c>
      <c r="AF21" s="9">
        <f t="shared" si="0"/>
        <v>9</v>
      </c>
      <c r="AG21" s="14">
        <f t="shared" si="2"/>
        <v>855000</v>
      </c>
    </row>
    <row r="22" spans="1:33" ht="16" x14ac:dyDescent="0.2">
      <c r="A22" s="22">
        <v>14</v>
      </c>
      <c r="B22" s="23">
        <v>12180043</v>
      </c>
      <c r="C22" s="24" t="s">
        <v>249</v>
      </c>
      <c r="D22" s="25" t="s">
        <v>266</v>
      </c>
      <c r="E22" s="22" t="s">
        <v>275</v>
      </c>
      <c r="F22" s="10"/>
      <c r="G22" s="10"/>
      <c r="H22" s="10"/>
      <c r="I22" s="10"/>
      <c r="J22" s="10">
        <v>6.5</v>
      </c>
      <c r="K22" s="10">
        <v>7</v>
      </c>
      <c r="L22" s="31"/>
      <c r="M22" s="31"/>
      <c r="N22" s="10"/>
      <c r="O22" s="10"/>
      <c r="P22" s="10"/>
      <c r="Q22" s="10"/>
      <c r="R22" s="10"/>
      <c r="S22" s="13"/>
      <c r="T22" s="13"/>
      <c r="U22" s="32"/>
      <c r="V22" s="32"/>
      <c r="W22" s="10"/>
      <c r="X22" s="10"/>
      <c r="Y22" s="10"/>
      <c r="Z22" s="10"/>
      <c r="AA22" s="10"/>
      <c r="AB22" s="10"/>
      <c r="AC22" s="10"/>
      <c r="AD22" s="9"/>
      <c r="AE22" s="9">
        <f t="shared" si="1"/>
        <v>2</v>
      </c>
      <c r="AF22" s="9">
        <f t="shared" si="0"/>
        <v>6</v>
      </c>
      <c r="AG22" s="14">
        <f t="shared" si="2"/>
        <v>570000</v>
      </c>
    </row>
    <row r="23" spans="1:33" ht="16" x14ac:dyDescent="0.2">
      <c r="A23" s="22">
        <v>15</v>
      </c>
      <c r="B23" s="23">
        <v>12180044</v>
      </c>
      <c r="C23" s="24" t="s">
        <v>250</v>
      </c>
      <c r="D23" s="25" t="s">
        <v>267</v>
      </c>
      <c r="E23" s="22" t="s">
        <v>275</v>
      </c>
      <c r="F23" s="10"/>
      <c r="G23" s="10"/>
      <c r="H23" s="10"/>
      <c r="I23" s="10"/>
      <c r="J23" s="33">
        <v>6.8</v>
      </c>
      <c r="K23" s="10"/>
      <c r="L23" s="31"/>
      <c r="M23" s="31"/>
      <c r="N23" s="10"/>
      <c r="O23" s="10"/>
      <c r="P23" s="10"/>
      <c r="Q23" s="10"/>
      <c r="R23" s="10"/>
      <c r="S23" s="13"/>
      <c r="T23" s="13"/>
      <c r="U23" s="32"/>
      <c r="V23" s="32"/>
      <c r="W23" s="10"/>
      <c r="X23" s="10"/>
      <c r="Y23" s="10"/>
      <c r="Z23" s="10"/>
      <c r="AA23" s="10"/>
      <c r="AB23" s="10"/>
      <c r="AC23" s="10"/>
      <c r="AD23" s="9"/>
      <c r="AE23" s="9">
        <f t="shared" si="1"/>
        <v>1</v>
      </c>
      <c r="AF23" s="9">
        <f t="shared" si="0"/>
        <v>3</v>
      </c>
      <c r="AG23" s="14">
        <f t="shared" si="2"/>
        <v>285000</v>
      </c>
    </row>
    <row r="24" spans="1:33" ht="16" x14ac:dyDescent="0.2">
      <c r="A24" s="22">
        <v>16</v>
      </c>
      <c r="B24" s="23">
        <v>12180053</v>
      </c>
      <c r="C24" s="24" t="s">
        <v>251</v>
      </c>
      <c r="D24" s="25" t="s">
        <v>44</v>
      </c>
      <c r="E24" s="22" t="s">
        <v>275</v>
      </c>
      <c r="F24" s="10"/>
      <c r="G24" s="10"/>
      <c r="H24" s="10"/>
      <c r="I24" s="10"/>
      <c r="J24" s="10"/>
      <c r="K24" s="10"/>
      <c r="L24" s="31"/>
      <c r="M24" s="31"/>
      <c r="N24" s="10"/>
      <c r="O24" s="10"/>
      <c r="P24" s="10"/>
      <c r="Q24" s="10"/>
      <c r="R24" s="10"/>
      <c r="S24" s="13"/>
      <c r="T24" s="13"/>
      <c r="U24" s="32"/>
      <c r="V24" s="32"/>
      <c r="W24" s="10"/>
      <c r="X24" s="10"/>
      <c r="Y24" s="10"/>
      <c r="Z24" s="10"/>
      <c r="AA24" s="10"/>
      <c r="AB24" s="10"/>
      <c r="AC24" s="10"/>
      <c r="AD24" s="9"/>
      <c r="AE24" s="9">
        <f t="shared" si="1"/>
        <v>0</v>
      </c>
      <c r="AF24" s="9">
        <f t="shared" si="0"/>
        <v>0</v>
      </c>
      <c r="AG24" s="14">
        <f t="shared" si="2"/>
        <v>0</v>
      </c>
    </row>
    <row r="25" spans="1:33" ht="16" x14ac:dyDescent="0.2">
      <c r="A25" s="22">
        <v>17</v>
      </c>
      <c r="B25" s="23">
        <v>12180067</v>
      </c>
      <c r="C25" s="24" t="s">
        <v>58</v>
      </c>
      <c r="D25" s="25" t="s">
        <v>193</v>
      </c>
      <c r="E25" s="22" t="s">
        <v>275</v>
      </c>
      <c r="F25" s="10"/>
      <c r="G25" s="10"/>
      <c r="H25" s="10"/>
      <c r="I25" s="10"/>
      <c r="J25" s="33"/>
      <c r="K25" s="10"/>
      <c r="L25" s="31"/>
      <c r="M25" s="31"/>
      <c r="N25" s="10"/>
      <c r="O25" s="10"/>
      <c r="P25" s="10"/>
      <c r="Q25" s="10"/>
      <c r="R25" s="10"/>
      <c r="S25" s="13"/>
      <c r="T25" s="13"/>
      <c r="U25" s="32"/>
      <c r="V25" s="32"/>
      <c r="W25" s="10"/>
      <c r="X25" s="10"/>
      <c r="Y25" s="10"/>
      <c r="Z25" s="10"/>
      <c r="AA25" s="10"/>
      <c r="AB25" s="10"/>
      <c r="AC25" s="10"/>
      <c r="AD25" s="9"/>
      <c r="AE25" s="9">
        <f t="shared" si="1"/>
        <v>0</v>
      </c>
      <c r="AF25" s="9">
        <f t="shared" si="0"/>
        <v>0</v>
      </c>
      <c r="AG25" s="14">
        <f t="shared" si="2"/>
        <v>0</v>
      </c>
    </row>
    <row r="26" spans="1:33" ht="16" x14ac:dyDescent="0.2">
      <c r="A26" s="22">
        <v>18</v>
      </c>
      <c r="B26" s="23">
        <v>12180079</v>
      </c>
      <c r="C26" s="24" t="s">
        <v>252</v>
      </c>
      <c r="D26" s="25" t="s">
        <v>51</v>
      </c>
      <c r="E26" s="22" t="s">
        <v>275</v>
      </c>
      <c r="F26" s="10"/>
      <c r="G26" s="10"/>
      <c r="H26" s="10"/>
      <c r="I26" s="10"/>
      <c r="J26" s="10"/>
      <c r="K26" s="10"/>
      <c r="L26" s="31"/>
      <c r="M26" s="31"/>
      <c r="N26" s="10"/>
      <c r="O26" s="10"/>
      <c r="P26" s="10"/>
      <c r="Q26" s="10"/>
      <c r="R26" s="10"/>
      <c r="S26" s="13"/>
      <c r="T26" s="13"/>
      <c r="U26" s="32"/>
      <c r="V26" s="32"/>
      <c r="W26" s="10"/>
      <c r="X26" s="10"/>
      <c r="Y26" s="10"/>
      <c r="Z26" s="10"/>
      <c r="AA26" s="10"/>
      <c r="AB26" s="10"/>
      <c r="AC26" s="10"/>
      <c r="AD26" s="9"/>
      <c r="AE26" s="9">
        <f t="shared" si="1"/>
        <v>0</v>
      </c>
      <c r="AF26" s="9">
        <f t="shared" si="0"/>
        <v>0</v>
      </c>
      <c r="AG26" s="14">
        <f t="shared" si="2"/>
        <v>0</v>
      </c>
    </row>
    <row r="27" spans="1:33" ht="16" x14ac:dyDescent="0.2">
      <c r="A27" s="22">
        <v>19</v>
      </c>
      <c r="B27" s="23">
        <v>12180082</v>
      </c>
      <c r="C27" s="24" t="s">
        <v>251</v>
      </c>
      <c r="D27" s="25" t="s">
        <v>194</v>
      </c>
      <c r="E27" s="22" t="s">
        <v>275</v>
      </c>
      <c r="F27" s="10"/>
      <c r="G27" s="10"/>
      <c r="H27" s="10"/>
      <c r="I27" s="10"/>
      <c r="J27" s="33">
        <v>7</v>
      </c>
      <c r="K27" s="10"/>
      <c r="L27" s="31"/>
      <c r="M27" s="31"/>
      <c r="N27" s="10"/>
      <c r="O27" s="10"/>
      <c r="P27" s="10"/>
      <c r="Q27" s="10"/>
      <c r="R27" s="10"/>
      <c r="S27" s="13"/>
      <c r="T27" s="13"/>
      <c r="U27" s="32">
        <v>8.6999999999999993</v>
      </c>
      <c r="V27" s="32"/>
      <c r="W27" s="10"/>
      <c r="X27" s="10"/>
      <c r="Y27" s="10"/>
      <c r="Z27" s="10"/>
      <c r="AA27" s="10"/>
      <c r="AB27" s="10"/>
      <c r="AC27" s="10"/>
      <c r="AD27" s="9"/>
      <c r="AE27" s="9">
        <f t="shared" si="1"/>
        <v>2</v>
      </c>
      <c r="AF27" s="9">
        <f t="shared" si="0"/>
        <v>5</v>
      </c>
      <c r="AG27" s="14">
        <f t="shared" si="2"/>
        <v>475000</v>
      </c>
    </row>
    <row r="28" spans="1:33" ht="16" x14ac:dyDescent="0.2">
      <c r="A28" s="22">
        <v>20</v>
      </c>
      <c r="B28" s="23">
        <v>12180092</v>
      </c>
      <c r="C28" s="24" t="s">
        <v>170</v>
      </c>
      <c r="D28" s="25" t="s">
        <v>197</v>
      </c>
      <c r="E28" s="22" t="s">
        <v>275</v>
      </c>
      <c r="F28" s="10"/>
      <c r="G28" s="10"/>
      <c r="H28" s="10"/>
      <c r="I28" s="10"/>
      <c r="J28" s="10">
        <v>7</v>
      </c>
      <c r="K28" s="10">
        <v>5.9</v>
      </c>
      <c r="L28" s="31"/>
      <c r="M28" s="31"/>
      <c r="N28" s="10"/>
      <c r="O28" s="10"/>
      <c r="P28" s="10"/>
      <c r="Q28" s="10"/>
      <c r="R28" s="10"/>
      <c r="S28" s="13"/>
      <c r="T28" s="13"/>
      <c r="U28" s="32"/>
      <c r="V28" s="32"/>
      <c r="W28" s="10"/>
      <c r="X28" s="10"/>
      <c r="Y28" s="10"/>
      <c r="Z28" s="10"/>
      <c r="AA28" s="10"/>
      <c r="AB28" s="10"/>
      <c r="AC28" s="10"/>
      <c r="AD28" s="9"/>
      <c r="AE28" s="9">
        <f t="shared" si="1"/>
        <v>2</v>
      </c>
      <c r="AF28" s="9">
        <f t="shared" si="0"/>
        <v>6</v>
      </c>
      <c r="AG28" s="14">
        <f t="shared" si="2"/>
        <v>570000</v>
      </c>
    </row>
    <row r="29" spans="1:33" ht="16" x14ac:dyDescent="0.2">
      <c r="A29" s="22">
        <v>21</v>
      </c>
      <c r="B29" s="23">
        <v>12180108</v>
      </c>
      <c r="C29" s="24" t="s">
        <v>253</v>
      </c>
      <c r="D29" s="25" t="s">
        <v>268</v>
      </c>
      <c r="E29" s="22" t="s">
        <v>275</v>
      </c>
      <c r="F29" s="10"/>
      <c r="G29" s="10"/>
      <c r="H29" s="10"/>
      <c r="I29" s="10"/>
      <c r="J29" s="33">
        <v>5.8</v>
      </c>
      <c r="K29" s="10">
        <v>6</v>
      </c>
      <c r="L29" s="31"/>
      <c r="M29" s="31"/>
      <c r="N29" s="10"/>
      <c r="O29" s="10"/>
      <c r="P29" s="10"/>
      <c r="Q29" s="10"/>
      <c r="R29" s="10"/>
      <c r="S29" s="13"/>
      <c r="T29" s="13"/>
      <c r="U29" s="32"/>
      <c r="V29" s="32"/>
      <c r="W29" s="10"/>
      <c r="X29" s="10"/>
      <c r="Y29" s="10"/>
      <c r="Z29" s="10"/>
      <c r="AA29" s="10"/>
      <c r="AB29" s="10"/>
      <c r="AC29" s="10"/>
      <c r="AD29" s="9"/>
      <c r="AE29" s="9">
        <f t="shared" si="1"/>
        <v>2</v>
      </c>
      <c r="AF29" s="9">
        <f t="shared" si="0"/>
        <v>6</v>
      </c>
      <c r="AG29" s="14">
        <f t="shared" si="2"/>
        <v>570000</v>
      </c>
    </row>
    <row r="30" spans="1:33" ht="16" x14ac:dyDescent="0.2">
      <c r="A30" s="22">
        <v>22</v>
      </c>
      <c r="B30" s="23">
        <v>12180109</v>
      </c>
      <c r="C30" s="24" t="s">
        <v>254</v>
      </c>
      <c r="D30" s="25" t="s">
        <v>269</v>
      </c>
      <c r="E30" s="22" t="s">
        <v>275</v>
      </c>
      <c r="F30" s="10">
        <v>6.22</v>
      </c>
      <c r="G30" s="10"/>
      <c r="H30" s="10"/>
      <c r="I30" s="10"/>
      <c r="J30" s="10"/>
      <c r="K30" s="10"/>
      <c r="L30" s="31"/>
      <c r="M30" s="31"/>
      <c r="N30" s="10"/>
      <c r="O30" s="10"/>
      <c r="P30" s="10"/>
      <c r="Q30" s="10"/>
      <c r="R30" s="10"/>
      <c r="S30" s="13"/>
      <c r="T30" s="13"/>
      <c r="U30" s="32"/>
      <c r="V30" s="32"/>
      <c r="W30" s="10"/>
      <c r="X30" s="10"/>
      <c r="Y30" s="10"/>
      <c r="Z30" s="10"/>
      <c r="AA30" s="10"/>
      <c r="AB30" s="10"/>
      <c r="AC30" s="10">
        <v>8</v>
      </c>
      <c r="AD30" s="9"/>
      <c r="AE30" s="9">
        <f t="shared" si="1"/>
        <v>2</v>
      </c>
      <c r="AF30" s="9">
        <f t="shared" si="0"/>
        <v>6</v>
      </c>
      <c r="AG30" s="14">
        <f t="shared" si="2"/>
        <v>570000</v>
      </c>
    </row>
    <row r="31" spans="1:33" ht="16" x14ac:dyDescent="0.2">
      <c r="A31" s="22">
        <v>23</v>
      </c>
      <c r="B31" s="23">
        <v>12180114</v>
      </c>
      <c r="C31" s="24" t="s">
        <v>255</v>
      </c>
      <c r="D31" s="25" t="s">
        <v>59</v>
      </c>
      <c r="E31" s="22" t="s">
        <v>275</v>
      </c>
      <c r="F31" s="10"/>
      <c r="G31" s="10"/>
      <c r="H31" s="10"/>
      <c r="I31" s="10"/>
      <c r="J31" s="33"/>
      <c r="K31" s="10"/>
      <c r="L31" s="31"/>
      <c r="M31" s="31"/>
      <c r="N31" s="10"/>
      <c r="O31" s="10"/>
      <c r="P31" s="10"/>
      <c r="Q31" s="10"/>
      <c r="R31" s="10"/>
      <c r="S31" s="13"/>
      <c r="T31" s="13"/>
      <c r="U31" s="32"/>
      <c r="V31" s="32"/>
      <c r="W31" s="10"/>
      <c r="X31" s="10"/>
      <c r="Y31" s="10"/>
      <c r="Z31" s="10"/>
      <c r="AA31" s="10"/>
      <c r="AB31" s="10"/>
      <c r="AC31" s="10"/>
      <c r="AD31" s="9"/>
      <c r="AE31" s="9">
        <f t="shared" si="1"/>
        <v>0</v>
      </c>
      <c r="AF31" s="9">
        <f t="shared" si="0"/>
        <v>0</v>
      </c>
      <c r="AG31" s="14">
        <f t="shared" si="2"/>
        <v>0</v>
      </c>
    </row>
    <row r="32" spans="1:33" ht="16" x14ac:dyDescent="0.2">
      <c r="A32" s="22">
        <v>24</v>
      </c>
      <c r="B32" s="23">
        <v>12180125</v>
      </c>
      <c r="C32" s="24" t="s">
        <v>135</v>
      </c>
      <c r="D32" s="25" t="s">
        <v>202</v>
      </c>
      <c r="E32" s="22" t="s">
        <v>275</v>
      </c>
      <c r="F32" s="10"/>
      <c r="G32" s="10"/>
      <c r="H32" s="10"/>
      <c r="I32" s="10"/>
      <c r="J32" s="10"/>
      <c r="K32" s="10"/>
      <c r="L32" s="31"/>
      <c r="M32" s="31"/>
      <c r="N32" s="10"/>
      <c r="O32" s="10"/>
      <c r="P32" s="10"/>
      <c r="Q32" s="10"/>
      <c r="R32" s="10"/>
      <c r="S32" s="13"/>
      <c r="T32" s="13"/>
      <c r="U32" s="32">
        <v>7.7</v>
      </c>
      <c r="V32" s="32"/>
      <c r="W32" s="10"/>
      <c r="X32" s="10"/>
      <c r="Y32" s="10"/>
      <c r="Z32" s="10"/>
      <c r="AA32" s="10"/>
      <c r="AB32" s="10"/>
      <c r="AC32" s="10"/>
      <c r="AD32" s="9"/>
      <c r="AE32" s="9">
        <f t="shared" si="1"/>
        <v>1</v>
      </c>
      <c r="AF32" s="9">
        <f t="shared" si="0"/>
        <v>2</v>
      </c>
      <c r="AG32" s="14">
        <f t="shared" si="2"/>
        <v>190000</v>
      </c>
    </row>
    <row r="33" spans="1:34" ht="16" x14ac:dyDescent="0.2">
      <c r="A33" s="22">
        <v>25</v>
      </c>
      <c r="B33" s="23">
        <v>12180138</v>
      </c>
      <c r="C33" s="24" t="s">
        <v>256</v>
      </c>
      <c r="D33" s="25" t="s">
        <v>61</v>
      </c>
      <c r="E33" s="22" t="s">
        <v>275</v>
      </c>
      <c r="F33" s="10"/>
      <c r="G33" s="10"/>
      <c r="H33" s="10"/>
      <c r="I33" s="10"/>
      <c r="J33" s="33">
        <v>6</v>
      </c>
      <c r="K33" s="10"/>
      <c r="L33" s="31"/>
      <c r="M33" s="31"/>
      <c r="N33" s="10"/>
      <c r="O33" s="10"/>
      <c r="P33" s="10"/>
      <c r="Q33" s="10"/>
      <c r="R33" s="10"/>
      <c r="S33" s="13"/>
      <c r="T33" s="13"/>
      <c r="U33" s="32"/>
      <c r="V33" s="32"/>
      <c r="W33" s="10"/>
      <c r="X33" s="10"/>
      <c r="Y33" s="10"/>
      <c r="Z33" s="10"/>
      <c r="AA33" s="10"/>
      <c r="AB33" s="10"/>
      <c r="AC33" s="10"/>
      <c r="AD33" s="9"/>
      <c r="AE33" s="9">
        <f t="shared" si="1"/>
        <v>1</v>
      </c>
      <c r="AF33" s="9">
        <f t="shared" si="0"/>
        <v>3</v>
      </c>
      <c r="AG33" s="14">
        <f t="shared" si="2"/>
        <v>285000</v>
      </c>
    </row>
    <row r="34" spans="1:34" ht="16" x14ac:dyDescent="0.2">
      <c r="A34" s="22">
        <v>26</v>
      </c>
      <c r="B34" s="23">
        <v>12180146</v>
      </c>
      <c r="C34" s="24" t="s">
        <v>81</v>
      </c>
      <c r="D34" s="25" t="s">
        <v>66</v>
      </c>
      <c r="E34" s="22" t="s">
        <v>275</v>
      </c>
      <c r="F34" s="10"/>
      <c r="G34" s="10"/>
      <c r="H34" s="10"/>
      <c r="I34" s="10"/>
      <c r="J34" s="10">
        <v>5.5</v>
      </c>
      <c r="K34" s="10"/>
      <c r="L34" s="31"/>
      <c r="M34" s="31"/>
      <c r="N34" s="10"/>
      <c r="O34" s="10"/>
      <c r="P34" s="10"/>
      <c r="Q34" s="10"/>
      <c r="R34" s="10"/>
      <c r="S34" s="13"/>
      <c r="T34" s="13"/>
      <c r="U34" s="32"/>
      <c r="V34" s="32"/>
      <c r="W34" s="10"/>
      <c r="X34" s="10"/>
      <c r="Y34" s="10"/>
      <c r="Z34" s="10"/>
      <c r="AA34" s="10"/>
      <c r="AB34" s="10"/>
      <c r="AC34" s="10"/>
      <c r="AD34" s="9"/>
      <c r="AE34" s="9">
        <f t="shared" si="1"/>
        <v>1</v>
      </c>
      <c r="AF34" s="9">
        <f t="shared" si="0"/>
        <v>3</v>
      </c>
      <c r="AG34" s="14">
        <f t="shared" si="2"/>
        <v>285000</v>
      </c>
    </row>
    <row r="35" spans="1:34" ht="16" x14ac:dyDescent="0.2">
      <c r="A35" s="22">
        <v>27</v>
      </c>
      <c r="B35" s="23">
        <v>12180148</v>
      </c>
      <c r="C35" s="24" t="s">
        <v>117</v>
      </c>
      <c r="D35" s="25" t="s">
        <v>270</v>
      </c>
      <c r="E35" s="22" t="s">
        <v>275</v>
      </c>
      <c r="F35" s="10"/>
      <c r="G35" s="10"/>
      <c r="H35" s="10"/>
      <c r="I35" s="10"/>
      <c r="J35" s="33">
        <v>8</v>
      </c>
      <c r="K35" s="10"/>
      <c r="L35" s="31"/>
      <c r="M35" s="31"/>
      <c r="N35" s="10"/>
      <c r="O35" s="10"/>
      <c r="P35" s="10"/>
      <c r="Q35" s="10"/>
      <c r="R35" s="10"/>
      <c r="S35" s="13"/>
      <c r="T35" s="13"/>
      <c r="U35" s="32"/>
      <c r="V35" s="32"/>
      <c r="W35" s="10"/>
      <c r="X35" s="10"/>
      <c r="Y35" s="10"/>
      <c r="Z35" s="10"/>
      <c r="AA35" s="10"/>
      <c r="AB35" s="10"/>
      <c r="AC35" s="10"/>
      <c r="AD35" s="9"/>
      <c r="AE35" s="9">
        <f t="shared" si="1"/>
        <v>1</v>
      </c>
      <c r="AF35" s="9">
        <f t="shared" si="0"/>
        <v>3</v>
      </c>
      <c r="AG35" s="14">
        <f t="shared" si="2"/>
        <v>285000</v>
      </c>
    </row>
    <row r="36" spans="1:34" ht="16" x14ac:dyDescent="0.2">
      <c r="A36" s="22">
        <v>28</v>
      </c>
      <c r="B36" s="23">
        <v>12180152</v>
      </c>
      <c r="C36" s="24" t="s">
        <v>257</v>
      </c>
      <c r="D36" s="25" t="s">
        <v>67</v>
      </c>
      <c r="E36" s="22" t="s">
        <v>275</v>
      </c>
      <c r="F36" s="10"/>
      <c r="G36" s="10"/>
      <c r="H36" s="10"/>
      <c r="I36" s="10"/>
      <c r="J36" s="10">
        <v>7.9</v>
      </c>
      <c r="K36" s="10"/>
      <c r="L36" s="31"/>
      <c r="M36" s="31"/>
      <c r="N36" s="10"/>
      <c r="O36" s="10"/>
      <c r="P36" s="10"/>
      <c r="Q36" s="10"/>
      <c r="R36" s="10"/>
      <c r="S36" s="13"/>
      <c r="T36" s="13"/>
      <c r="U36" s="32"/>
      <c r="V36" s="32"/>
      <c r="W36" s="10"/>
      <c r="X36" s="10"/>
      <c r="Y36" s="10"/>
      <c r="Z36" s="10"/>
      <c r="AA36" s="10"/>
      <c r="AB36" s="10"/>
      <c r="AC36" s="10"/>
      <c r="AD36" s="9"/>
      <c r="AE36" s="9">
        <f t="shared" si="1"/>
        <v>1</v>
      </c>
      <c r="AF36" s="9">
        <f t="shared" si="0"/>
        <v>3</v>
      </c>
      <c r="AG36" s="14">
        <f t="shared" si="2"/>
        <v>285000</v>
      </c>
    </row>
    <row r="37" spans="1:34" ht="16" x14ac:dyDescent="0.2">
      <c r="A37" s="22">
        <v>29</v>
      </c>
      <c r="B37" s="23">
        <v>12180159</v>
      </c>
      <c r="C37" s="24" t="s">
        <v>179</v>
      </c>
      <c r="D37" s="25" t="s">
        <v>271</v>
      </c>
      <c r="E37" s="22" t="s">
        <v>275</v>
      </c>
      <c r="F37" s="10">
        <v>6.47</v>
      </c>
      <c r="G37" s="10"/>
      <c r="H37" s="10"/>
      <c r="I37" s="10"/>
      <c r="J37" s="33"/>
      <c r="K37" s="10"/>
      <c r="L37" s="31"/>
      <c r="M37" s="31"/>
      <c r="N37" s="10"/>
      <c r="O37" s="10"/>
      <c r="P37" s="10"/>
      <c r="Q37" s="10"/>
      <c r="R37" s="10"/>
      <c r="S37" s="13"/>
      <c r="T37" s="13"/>
      <c r="U37" s="32"/>
      <c r="V37" s="32"/>
      <c r="W37" s="10"/>
      <c r="X37" s="10"/>
      <c r="Y37" s="10"/>
      <c r="Z37" s="10"/>
      <c r="AA37" s="10"/>
      <c r="AB37" s="10"/>
      <c r="AC37" s="10">
        <v>8</v>
      </c>
      <c r="AD37" s="9"/>
      <c r="AE37" s="9">
        <f t="shared" si="1"/>
        <v>2</v>
      </c>
      <c r="AF37" s="9">
        <f t="shared" si="0"/>
        <v>6</v>
      </c>
      <c r="AG37" s="14">
        <f t="shared" si="2"/>
        <v>570000</v>
      </c>
    </row>
    <row r="38" spans="1:34" ht="16" x14ac:dyDescent="0.2">
      <c r="A38" s="22">
        <v>30</v>
      </c>
      <c r="B38" s="23">
        <v>12180160</v>
      </c>
      <c r="C38" s="24" t="s">
        <v>258</v>
      </c>
      <c r="D38" s="25" t="s">
        <v>272</v>
      </c>
      <c r="E38" s="22" t="s">
        <v>275</v>
      </c>
      <c r="F38" s="10"/>
      <c r="G38" s="10"/>
      <c r="H38" s="10"/>
      <c r="I38" s="10"/>
      <c r="J38" s="10">
        <v>5.6</v>
      </c>
      <c r="K38" s="10">
        <v>6.7</v>
      </c>
      <c r="L38" s="31"/>
      <c r="M38" s="31"/>
      <c r="N38" s="10"/>
      <c r="O38" s="10"/>
      <c r="P38" s="10"/>
      <c r="Q38" s="10"/>
      <c r="R38" s="10"/>
      <c r="S38" s="13"/>
      <c r="T38" s="13"/>
      <c r="U38" s="32"/>
      <c r="V38" s="32"/>
      <c r="W38" s="10"/>
      <c r="X38" s="10"/>
      <c r="Y38" s="10"/>
      <c r="Z38" s="10"/>
      <c r="AA38" s="10"/>
      <c r="AB38" s="10"/>
      <c r="AC38" s="10"/>
      <c r="AD38" s="9"/>
      <c r="AE38" s="9">
        <f t="shared" si="1"/>
        <v>2</v>
      </c>
      <c r="AF38" s="9">
        <f t="shared" si="0"/>
        <v>6</v>
      </c>
      <c r="AG38" s="14">
        <f t="shared" si="2"/>
        <v>570000</v>
      </c>
    </row>
    <row r="39" spans="1:34" ht="16" x14ac:dyDescent="0.2">
      <c r="A39" s="22">
        <v>31</v>
      </c>
      <c r="B39" s="23">
        <v>12180163</v>
      </c>
      <c r="C39" s="24" t="s">
        <v>259</v>
      </c>
      <c r="D39" s="25" t="s">
        <v>71</v>
      </c>
      <c r="E39" s="22" t="s">
        <v>275</v>
      </c>
      <c r="F39" s="10"/>
      <c r="G39" s="10"/>
      <c r="H39" s="10"/>
      <c r="I39" s="10"/>
      <c r="J39" s="33"/>
      <c r="K39" s="10"/>
      <c r="L39" s="31"/>
      <c r="M39" s="31"/>
      <c r="N39" s="10"/>
      <c r="O39" s="10"/>
      <c r="P39" s="10"/>
      <c r="Q39" s="10"/>
      <c r="R39" s="10"/>
      <c r="S39" s="13"/>
      <c r="T39" s="13"/>
      <c r="U39" s="32"/>
      <c r="V39" s="32"/>
      <c r="W39" s="10"/>
      <c r="X39" s="10"/>
      <c r="Y39" s="10"/>
      <c r="Z39" s="10"/>
      <c r="AA39" s="10"/>
      <c r="AB39" s="10"/>
      <c r="AC39" s="10"/>
      <c r="AD39" s="9"/>
      <c r="AE39" s="9">
        <f t="shared" si="1"/>
        <v>0</v>
      </c>
      <c r="AF39" s="9">
        <f t="shared" si="0"/>
        <v>0</v>
      </c>
      <c r="AG39" s="14">
        <f t="shared" si="2"/>
        <v>0</v>
      </c>
    </row>
    <row r="40" spans="1:34" ht="16" x14ac:dyDescent="0.2">
      <c r="A40" s="22">
        <v>32</v>
      </c>
      <c r="B40" s="23">
        <v>12180166</v>
      </c>
      <c r="C40" s="24" t="s">
        <v>260</v>
      </c>
      <c r="D40" s="25" t="s">
        <v>273</v>
      </c>
      <c r="E40" s="22" t="s">
        <v>275</v>
      </c>
      <c r="F40" s="42"/>
      <c r="G40" s="42"/>
      <c r="H40" s="42"/>
      <c r="I40" s="42"/>
      <c r="J40" s="42"/>
      <c r="K40" s="42"/>
      <c r="L40" s="31"/>
      <c r="M40" s="31"/>
      <c r="N40" s="42"/>
      <c r="O40" s="42"/>
      <c r="P40" s="42"/>
      <c r="Q40" s="42"/>
      <c r="R40" s="42"/>
      <c r="S40" s="13"/>
      <c r="T40" s="13"/>
      <c r="U40" s="32"/>
      <c r="V40" s="32"/>
      <c r="W40" s="42"/>
      <c r="X40" s="42"/>
      <c r="Y40" s="42"/>
      <c r="Z40" s="42"/>
      <c r="AA40" s="42"/>
      <c r="AB40" s="42"/>
      <c r="AC40" s="42"/>
      <c r="AD40" s="43"/>
      <c r="AE40" s="9">
        <f t="shared" si="1"/>
        <v>0</v>
      </c>
      <c r="AF40" s="9">
        <f t="shared" si="0"/>
        <v>0</v>
      </c>
      <c r="AG40" s="14">
        <f t="shared" si="2"/>
        <v>0</v>
      </c>
    </row>
    <row r="41" spans="1:34" ht="16" x14ac:dyDescent="0.2">
      <c r="A41" s="22">
        <v>33</v>
      </c>
      <c r="B41" s="23">
        <v>12180208</v>
      </c>
      <c r="C41" s="24" t="s">
        <v>58</v>
      </c>
      <c r="D41" s="25" t="s">
        <v>274</v>
      </c>
      <c r="E41" s="22" t="s">
        <v>275</v>
      </c>
      <c r="F41" s="10"/>
      <c r="G41" s="10"/>
      <c r="H41" s="10"/>
      <c r="I41" s="10"/>
      <c r="J41" s="33"/>
      <c r="K41" s="10"/>
      <c r="L41" s="31"/>
      <c r="M41" s="31"/>
      <c r="N41" s="10"/>
      <c r="O41" s="10"/>
      <c r="P41" s="10"/>
      <c r="Q41" s="10"/>
      <c r="R41" s="10"/>
      <c r="S41" s="13"/>
      <c r="T41" s="13"/>
      <c r="U41" s="32"/>
      <c r="V41" s="32"/>
      <c r="W41" s="10"/>
      <c r="X41" s="10"/>
      <c r="Y41" s="10"/>
      <c r="Z41" s="10"/>
      <c r="AA41" s="10"/>
      <c r="AB41" s="10"/>
      <c r="AC41" s="10"/>
      <c r="AD41" s="9"/>
      <c r="AE41" s="9">
        <f t="shared" si="1"/>
        <v>0</v>
      </c>
      <c r="AF41" s="9">
        <f t="shared" si="0"/>
        <v>0</v>
      </c>
      <c r="AG41" s="14">
        <f t="shared" si="2"/>
        <v>0</v>
      </c>
    </row>
    <row r="42" spans="1:34" ht="16" x14ac:dyDescent="0.2">
      <c r="A42" s="22">
        <v>34</v>
      </c>
      <c r="B42" s="23">
        <v>12180215</v>
      </c>
      <c r="C42" s="24" t="s">
        <v>261</v>
      </c>
      <c r="D42" s="25" t="s">
        <v>80</v>
      </c>
      <c r="E42" s="22" t="s">
        <v>275</v>
      </c>
      <c r="F42" s="42">
        <v>7.7</v>
      </c>
      <c r="G42" s="42"/>
      <c r="H42" s="42"/>
      <c r="I42" s="42"/>
      <c r="J42" s="42"/>
      <c r="K42" s="42"/>
      <c r="L42" s="31"/>
      <c r="M42" s="31"/>
      <c r="N42" s="42"/>
      <c r="O42" s="42"/>
      <c r="P42" s="42"/>
      <c r="Q42" s="42"/>
      <c r="R42" s="42"/>
      <c r="S42" s="13"/>
      <c r="T42" s="13"/>
      <c r="U42" s="32"/>
      <c r="V42" s="32"/>
      <c r="W42" s="42"/>
      <c r="X42" s="42"/>
      <c r="Y42" s="42"/>
      <c r="Z42" s="42"/>
      <c r="AA42" s="42"/>
      <c r="AB42" s="42"/>
      <c r="AC42" s="42">
        <v>8</v>
      </c>
      <c r="AD42" s="43"/>
      <c r="AE42" s="9">
        <f t="shared" si="1"/>
        <v>2</v>
      </c>
      <c r="AF42" s="9">
        <f t="shared" si="0"/>
        <v>6</v>
      </c>
      <c r="AG42" s="14">
        <f t="shared" si="2"/>
        <v>570000</v>
      </c>
    </row>
    <row r="43" spans="1:34" ht="16" x14ac:dyDescent="0.2">
      <c r="A43" s="22">
        <v>35</v>
      </c>
      <c r="B43" s="23">
        <v>12180224</v>
      </c>
      <c r="C43" s="24" t="s">
        <v>262</v>
      </c>
      <c r="D43" s="25" t="s">
        <v>195</v>
      </c>
      <c r="E43" s="22" t="s">
        <v>275</v>
      </c>
      <c r="F43" s="10"/>
      <c r="G43" s="10"/>
      <c r="H43" s="10"/>
      <c r="I43" s="10"/>
      <c r="J43" s="33">
        <v>5.5</v>
      </c>
      <c r="K43" s="10">
        <v>7</v>
      </c>
      <c r="L43" s="31"/>
      <c r="M43" s="31"/>
      <c r="N43" s="10"/>
      <c r="O43" s="10"/>
      <c r="P43" s="10"/>
      <c r="Q43" s="10"/>
      <c r="R43" s="10"/>
      <c r="S43" s="13"/>
      <c r="T43" s="13"/>
      <c r="U43" s="32"/>
      <c r="V43" s="32"/>
      <c r="W43" s="10"/>
      <c r="X43" s="10"/>
      <c r="Y43" s="10"/>
      <c r="Z43" s="10"/>
      <c r="AA43" s="10"/>
      <c r="AB43" s="10"/>
      <c r="AC43" s="10"/>
      <c r="AD43" s="9"/>
      <c r="AE43" s="9">
        <f t="shared" si="1"/>
        <v>2</v>
      </c>
      <c r="AF43" s="9">
        <f t="shared" si="0"/>
        <v>6</v>
      </c>
      <c r="AG43" s="14">
        <f t="shared" si="2"/>
        <v>570000</v>
      </c>
    </row>
    <row r="44" spans="1:34" ht="16" x14ac:dyDescent="0.2">
      <c r="A44" s="22">
        <v>36</v>
      </c>
      <c r="B44" s="23">
        <v>12180225</v>
      </c>
      <c r="C44" s="24" t="s">
        <v>263</v>
      </c>
      <c r="D44" s="25" t="s">
        <v>202</v>
      </c>
      <c r="E44" s="22" t="s">
        <v>275</v>
      </c>
      <c r="F44" s="42"/>
      <c r="G44" s="42"/>
      <c r="H44" s="42"/>
      <c r="I44" s="42"/>
      <c r="J44" s="42">
        <v>7</v>
      </c>
      <c r="K44" s="42">
        <v>8</v>
      </c>
      <c r="L44" s="31"/>
      <c r="M44" s="31"/>
      <c r="N44" s="42"/>
      <c r="O44" s="42"/>
      <c r="P44" s="42"/>
      <c r="Q44" s="42"/>
      <c r="R44" s="42"/>
      <c r="S44" s="13"/>
      <c r="T44" s="13"/>
      <c r="U44" s="32"/>
      <c r="V44" s="32"/>
      <c r="W44" s="42"/>
      <c r="X44" s="42"/>
      <c r="Y44" s="42"/>
      <c r="Z44" s="42"/>
      <c r="AA44" s="42"/>
      <c r="AB44" s="42"/>
      <c r="AC44" s="42"/>
      <c r="AD44" s="43"/>
      <c r="AE44" s="9">
        <f t="shared" si="1"/>
        <v>2</v>
      </c>
      <c r="AF44" s="9">
        <f t="shared" si="0"/>
        <v>6</v>
      </c>
      <c r="AG44" s="14">
        <f t="shared" si="2"/>
        <v>570000</v>
      </c>
    </row>
    <row r="45" spans="1:34" x14ac:dyDescent="0.15">
      <c r="A45" s="216" t="s">
        <v>82</v>
      </c>
      <c r="B45" s="217"/>
      <c r="C45" s="217"/>
      <c r="D45" s="217"/>
      <c r="E45" s="218"/>
      <c r="F45" s="9">
        <f>COUNTIF(F18:F44, "&gt;=4.5")</f>
        <v>0</v>
      </c>
      <c r="G45" s="9">
        <f t="shared" ref="G45:AD45" si="3">COUNTIF(G18:G44, "&gt;=4.5")</f>
        <v>0</v>
      </c>
      <c r="H45" s="9">
        <f t="shared" si="3"/>
        <v>0</v>
      </c>
      <c r="I45" s="9">
        <f t="shared" si="3"/>
        <v>0</v>
      </c>
      <c r="J45" s="9">
        <f t="shared" si="3"/>
        <v>0</v>
      </c>
      <c r="K45" s="9">
        <f t="shared" si="3"/>
        <v>0</v>
      </c>
      <c r="L45" s="9">
        <f t="shared" si="3"/>
        <v>0</v>
      </c>
      <c r="M45" s="9">
        <f t="shared" si="3"/>
        <v>0</v>
      </c>
      <c r="N45" s="9">
        <f t="shared" si="3"/>
        <v>0</v>
      </c>
      <c r="O45" s="9">
        <f t="shared" si="3"/>
        <v>0</v>
      </c>
      <c r="P45" s="9">
        <f t="shared" si="3"/>
        <v>0</v>
      </c>
      <c r="Q45" s="9">
        <f t="shared" si="3"/>
        <v>0</v>
      </c>
      <c r="R45" s="9">
        <f t="shared" si="3"/>
        <v>0</v>
      </c>
      <c r="S45" s="9">
        <f t="shared" si="3"/>
        <v>0</v>
      </c>
      <c r="T45" s="9">
        <f t="shared" si="3"/>
        <v>0</v>
      </c>
      <c r="U45" s="9">
        <f t="shared" si="3"/>
        <v>0</v>
      </c>
      <c r="V45" s="9">
        <f t="shared" si="3"/>
        <v>0</v>
      </c>
      <c r="W45" s="9">
        <f t="shared" si="3"/>
        <v>0</v>
      </c>
      <c r="X45" s="9">
        <f t="shared" si="3"/>
        <v>0</v>
      </c>
      <c r="Y45" s="9">
        <f t="shared" si="3"/>
        <v>0</v>
      </c>
      <c r="Z45" s="9">
        <f t="shared" si="3"/>
        <v>0</v>
      </c>
      <c r="AA45" s="9">
        <f t="shared" si="3"/>
        <v>0</v>
      </c>
      <c r="AB45" s="9">
        <f t="shared" si="3"/>
        <v>0</v>
      </c>
      <c r="AC45" s="9">
        <f t="shared" si="3"/>
        <v>0</v>
      </c>
      <c r="AD45" s="9">
        <f t="shared" si="3"/>
        <v>0</v>
      </c>
      <c r="AE45" s="9">
        <f>SUM(AE9:AE44)</f>
        <v>49</v>
      </c>
      <c r="AF45" s="17">
        <f>SUM(AF9:AF44)</f>
        <v>144</v>
      </c>
      <c r="AG45" s="18">
        <f>AF45*95000</f>
        <v>13680000</v>
      </c>
      <c r="AH45" s="100">
        <f>SUM(AG9:AG44)</f>
        <v>13680000</v>
      </c>
    </row>
    <row r="47" spans="1:34" x14ac:dyDescent="0.15">
      <c r="U47" s="208"/>
      <c r="V47" s="155"/>
      <c r="W47" s="155"/>
      <c r="X47" s="155"/>
      <c r="Y47" s="155"/>
      <c r="Z47" s="155"/>
      <c r="AA47" s="155"/>
      <c r="AB47" s="155"/>
      <c r="AC47" s="155"/>
      <c r="AD47" s="155"/>
      <c r="AE47" s="155"/>
    </row>
    <row r="48" spans="1:34" ht="17" x14ac:dyDescent="0.2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214" t="s">
        <v>83</v>
      </c>
      <c r="Y48" s="214"/>
      <c r="Z48" s="214"/>
      <c r="AA48" s="214"/>
      <c r="AB48" s="214"/>
      <c r="AC48" s="214"/>
      <c r="AD48" s="214"/>
      <c r="AE48" s="214"/>
      <c r="AF48" s="214"/>
      <c r="AG48" s="214"/>
      <c r="AH48" s="214"/>
    </row>
    <row r="49" spans="1:34" ht="17" x14ac:dyDescent="0.2">
      <c r="A49" s="214" t="s">
        <v>84</v>
      </c>
      <c r="B49" s="215"/>
      <c r="C49" s="215"/>
      <c r="D49" s="215"/>
      <c r="E49" s="19"/>
      <c r="F49" s="214" t="s">
        <v>85</v>
      </c>
      <c r="G49" s="214"/>
      <c r="H49" s="214"/>
      <c r="I49" s="214"/>
      <c r="J49" s="214"/>
      <c r="K49" s="214"/>
      <c r="L49" s="214"/>
      <c r="M49" s="214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214" t="s">
        <v>86</v>
      </c>
      <c r="Y49" s="215"/>
      <c r="Z49" s="215"/>
      <c r="AA49" s="215"/>
      <c r="AB49" s="215"/>
      <c r="AC49" s="215"/>
      <c r="AD49" s="215"/>
      <c r="AE49" s="215"/>
      <c r="AF49" s="215"/>
      <c r="AG49" s="215"/>
      <c r="AH49" s="215"/>
    </row>
    <row r="50" spans="1:34" ht="17" x14ac:dyDescent="0.2">
      <c r="A50" s="20"/>
      <c r="B50" s="21"/>
      <c r="C50" s="21"/>
      <c r="D50" s="21"/>
      <c r="E50" s="19"/>
      <c r="F50" s="20"/>
      <c r="G50" s="20"/>
      <c r="H50" s="20"/>
      <c r="I50" s="20"/>
      <c r="J50" s="20"/>
      <c r="K50" s="20"/>
      <c r="L50" s="20"/>
      <c r="M50" s="20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20"/>
      <c r="Y50" s="21"/>
      <c r="Z50" s="21"/>
      <c r="AA50" s="21"/>
      <c r="AB50" s="21"/>
      <c r="AC50" s="21"/>
      <c r="AD50" s="21"/>
      <c r="AE50" s="21"/>
      <c r="AF50" s="21"/>
      <c r="AG50" s="21"/>
      <c r="AH50" s="21"/>
    </row>
    <row r="51" spans="1:34" ht="17" x14ac:dyDescent="0.2">
      <c r="A51" s="20"/>
      <c r="B51" s="21"/>
      <c r="C51" s="21"/>
      <c r="D51" s="21"/>
      <c r="E51" s="19"/>
      <c r="F51" s="20"/>
      <c r="G51" s="20"/>
      <c r="H51" s="20"/>
      <c r="I51" s="20"/>
      <c r="J51" s="20"/>
      <c r="K51" s="20"/>
      <c r="L51" s="20"/>
      <c r="M51" s="20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20"/>
      <c r="Y51" s="21"/>
      <c r="Z51" s="21"/>
      <c r="AA51" s="21"/>
      <c r="AB51" s="21"/>
      <c r="AC51" s="21"/>
      <c r="AD51" s="21"/>
      <c r="AE51" s="21"/>
      <c r="AF51" s="21"/>
      <c r="AG51" s="21"/>
      <c r="AH51" s="21"/>
    </row>
    <row r="52" spans="1:34" ht="17" x14ac:dyDescent="0.2">
      <c r="A52" s="20"/>
      <c r="B52" s="21"/>
      <c r="C52" s="21"/>
      <c r="D52" s="21"/>
      <c r="E52" s="19"/>
      <c r="F52" s="20"/>
      <c r="G52" s="20"/>
      <c r="H52" s="20"/>
      <c r="I52" s="20"/>
      <c r="J52" s="20"/>
      <c r="K52" s="20"/>
      <c r="L52" s="20"/>
      <c r="M52" s="20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20"/>
      <c r="Y52" s="21"/>
      <c r="Z52" s="21"/>
      <c r="AA52" s="21"/>
      <c r="AB52" s="21"/>
      <c r="AC52" s="21"/>
      <c r="AD52" s="21"/>
      <c r="AE52" s="21"/>
      <c r="AF52" s="21"/>
      <c r="AG52" s="21"/>
      <c r="AH52" s="21"/>
    </row>
    <row r="53" spans="1:34" ht="17" x14ac:dyDescent="0.2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</row>
    <row r="54" spans="1:34" ht="17" x14ac:dyDescent="0.2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</row>
    <row r="55" spans="1:34" ht="17" x14ac:dyDescent="0.2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</row>
    <row r="56" spans="1:34" ht="17" x14ac:dyDescent="0.2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</row>
    <row r="57" spans="1:34" ht="17" x14ac:dyDescent="0.2">
      <c r="A57" s="214" t="s">
        <v>238</v>
      </c>
      <c r="B57" s="214"/>
      <c r="C57" s="214"/>
      <c r="D57" s="214"/>
      <c r="E57" s="19"/>
      <c r="F57" s="214" t="s">
        <v>325</v>
      </c>
      <c r="G57" s="215"/>
      <c r="H57" s="215"/>
      <c r="I57" s="215"/>
      <c r="J57" s="215"/>
      <c r="K57" s="215"/>
      <c r="L57" s="215"/>
      <c r="M57" s="215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214" t="s">
        <v>89</v>
      </c>
      <c r="Y57" s="214"/>
      <c r="Z57" s="214"/>
      <c r="AA57" s="214"/>
      <c r="AB57" s="214"/>
      <c r="AC57" s="214"/>
      <c r="AD57" s="214"/>
      <c r="AE57" s="214"/>
      <c r="AF57" s="214"/>
      <c r="AG57" s="214"/>
      <c r="AH57" s="214"/>
    </row>
    <row r="58" spans="1:34" ht="17" x14ac:dyDescent="0.2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</row>
    <row r="105" spans="1:32" ht="17" x14ac:dyDescent="0.2">
      <c r="A105" s="19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</row>
    <row r="106" spans="1:32" ht="17" x14ac:dyDescent="0.2">
      <c r="A106" s="19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</row>
    <row r="107" spans="1:32" ht="17" x14ac:dyDescent="0.2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</row>
    <row r="108" spans="1:32" ht="17" x14ac:dyDescent="0.2">
      <c r="A108" s="19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</row>
    <row r="109" spans="1:32" ht="17" x14ac:dyDescent="0.2">
      <c r="A109" s="19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</row>
    <row r="110" spans="1:32" ht="17" x14ac:dyDescent="0.2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</row>
    <row r="111" spans="1:32" ht="17" x14ac:dyDescent="0.2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</row>
    <row r="112" spans="1:32" ht="17" x14ac:dyDescent="0.2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</row>
    <row r="113" spans="1:32" ht="17" x14ac:dyDescent="0.2">
      <c r="A113" s="19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</row>
    <row r="114" spans="1:32" ht="17" x14ac:dyDescent="0.2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</row>
    <row r="115" spans="1:32" ht="17" x14ac:dyDescent="0.2">
      <c r="A115" s="19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</row>
    <row r="141" spans="2:3" ht="17" x14ac:dyDescent="0.2">
      <c r="B141" s="19"/>
      <c r="C141" s="19"/>
    </row>
    <row r="142" spans="2:3" ht="17" x14ac:dyDescent="0.2">
      <c r="B142" s="19"/>
      <c r="C142" s="19"/>
    </row>
    <row r="143" spans="2:3" ht="17" x14ac:dyDescent="0.2">
      <c r="B143" s="19"/>
      <c r="C143" s="19"/>
    </row>
    <row r="144" spans="2:3" ht="17" x14ac:dyDescent="0.2">
      <c r="B144" s="19"/>
      <c r="C144" s="19"/>
    </row>
    <row r="145" spans="2:4" ht="17" x14ac:dyDescent="0.2">
      <c r="B145" s="19"/>
      <c r="C145" s="19"/>
    </row>
    <row r="146" spans="2:4" ht="17" x14ac:dyDescent="0.2">
      <c r="B146" s="19"/>
      <c r="C146" s="19"/>
    </row>
    <row r="147" spans="2:4" ht="17" x14ac:dyDescent="0.2">
      <c r="B147" s="19"/>
      <c r="C147" s="19"/>
    </row>
    <row r="148" spans="2:4" ht="17" x14ac:dyDescent="0.2">
      <c r="B148" s="19"/>
      <c r="C148" s="19"/>
    </row>
    <row r="149" spans="2:4" ht="17" x14ac:dyDescent="0.2">
      <c r="B149" s="19"/>
      <c r="C149" s="19"/>
    </row>
    <row r="150" spans="2:4" ht="17" x14ac:dyDescent="0.2">
      <c r="B150" s="19"/>
      <c r="C150" s="19"/>
    </row>
    <row r="151" spans="2:4" ht="17" x14ac:dyDescent="0.2">
      <c r="B151" s="19"/>
      <c r="C151" s="19"/>
      <c r="D151" s="19"/>
    </row>
  </sheetData>
  <mergeCells count="20">
    <mergeCell ref="A1:G1"/>
    <mergeCell ref="A2:G2"/>
    <mergeCell ref="A4:AG4"/>
    <mergeCell ref="A5:AG5"/>
    <mergeCell ref="A57:D57"/>
    <mergeCell ref="F57:M57"/>
    <mergeCell ref="X57:AH57"/>
    <mergeCell ref="A6:A8"/>
    <mergeCell ref="B6:B8"/>
    <mergeCell ref="C6:C8"/>
    <mergeCell ref="D6:D8"/>
    <mergeCell ref="AE6:AE8"/>
    <mergeCell ref="AF6:AF8"/>
    <mergeCell ref="AG6:AG8"/>
    <mergeCell ref="A45:E45"/>
    <mergeCell ref="X48:AH48"/>
    <mergeCell ref="A49:D49"/>
    <mergeCell ref="F49:M49"/>
    <mergeCell ref="X49:AH49"/>
    <mergeCell ref="U47:AE4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60"/>
  <sheetViews>
    <sheetView workbookViewId="0">
      <selection activeCell="A5" sqref="A5:AH5"/>
    </sheetView>
  </sheetViews>
  <sheetFormatPr baseColWidth="10" defaultColWidth="9.1640625" defaultRowHeight="14" x14ac:dyDescent="0.15"/>
  <cols>
    <col min="1" max="1" width="5.1640625" style="1" customWidth="1"/>
    <col min="2" max="2" width="11.6640625" style="1" bestFit="1" customWidth="1"/>
    <col min="3" max="3" width="20.1640625" style="1" bestFit="1" customWidth="1"/>
    <col min="4" max="4" width="8" style="1" bestFit="1" customWidth="1"/>
    <col min="5" max="5" width="11.6640625" style="1" bestFit="1" customWidth="1"/>
    <col min="6" max="7" width="3.6640625" style="1" bestFit="1" customWidth="1"/>
    <col min="8" max="8" width="3.6640625" style="1" customWidth="1"/>
    <col min="9" max="9" width="3.6640625" style="1" bestFit="1" customWidth="1"/>
    <col min="10" max="10" width="3.1640625" style="1" customWidth="1"/>
    <col min="11" max="11" width="3.6640625" style="1" bestFit="1" customWidth="1"/>
    <col min="12" max="12" width="3.6640625" style="1" customWidth="1"/>
    <col min="13" max="13" width="3.6640625" style="1" bestFit="1" customWidth="1"/>
    <col min="14" max="14" width="3.6640625" style="1" customWidth="1"/>
    <col min="15" max="15" width="3.6640625" style="1" bestFit="1" customWidth="1"/>
    <col min="16" max="21" width="3.6640625" style="1" customWidth="1"/>
    <col min="22" max="22" width="4" style="1" bestFit="1" customWidth="1"/>
    <col min="23" max="29" width="3.6640625" style="1" customWidth="1"/>
    <col min="30" max="33" width="3.6640625" style="1" bestFit="1" customWidth="1"/>
    <col min="34" max="34" width="9.83203125" style="1" bestFit="1" customWidth="1"/>
    <col min="35" max="35" width="10.1640625" style="1" bestFit="1" customWidth="1"/>
    <col min="36" max="16384" width="9.1640625" style="1"/>
  </cols>
  <sheetData>
    <row r="1" spans="1:35" x14ac:dyDescent="0.15">
      <c r="A1" s="155" t="s">
        <v>0</v>
      </c>
      <c r="B1" s="155"/>
      <c r="C1" s="155"/>
      <c r="D1" s="155"/>
      <c r="E1" s="155"/>
      <c r="F1" s="155"/>
      <c r="G1" s="155"/>
    </row>
    <row r="2" spans="1:35" x14ac:dyDescent="0.15">
      <c r="A2" s="156" t="s">
        <v>1</v>
      </c>
      <c r="B2" s="156"/>
      <c r="C2" s="156"/>
      <c r="D2" s="156"/>
      <c r="E2" s="156"/>
      <c r="F2" s="156"/>
      <c r="G2" s="156"/>
    </row>
    <row r="3" spans="1:35" x14ac:dyDescent="0.15">
      <c r="A3" s="2"/>
      <c r="B3" s="2"/>
      <c r="C3" s="2"/>
      <c r="D3" s="2"/>
      <c r="E3" s="2"/>
      <c r="F3" s="2"/>
      <c r="G3" s="2"/>
    </row>
    <row r="4" spans="1:35" x14ac:dyDescent="0.15">
      <c r="A4" s="209" t="s">
        <v>532</v>
      </c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209"/>
      <c r="S4" s="209"/>
      <c r="T4" s="209"/>
      <c r="U4" s="209"/>
      <c r="V4" s="209"/>
      <c r="W4" s="209"/>
      <c r="X4" s="209"/>
      <c r="Y4" s="209"/>
      <c r="Z4" s="209"/>
      <c r="AA4" s="209"/>
      <c r="AB4" s="209"/>
      <c r="AC4" s="209"/>
      <c r="AD4" s="209"/>
      <c r="AE4" s="209"/>
      <c r="AF4" s="209"/>
      <c r="AG4" s="209"/>
      <c r="AH4" s="209"/>
    </row>
    <row r="5" spans="1:35" x14ac:dyDescent="0.15">
      <c r="A5" s="210" t="s">
        <v>219</v>
      </c>
      <c r="B5" s="221"/>
      <c r="C5" s="221"/>
      <c r="D5" s="221"/>
      <c r="E5" s="221"/>
      <c r="F5" s="221"/>
      <c r="G5" s="221"/>
      <c r="H5" s="221"/>
      <c r="I5" s="221"/>
      <c r="J5" s="221"/>
      <c r="K5" s="221"/>
      <c r="L5" s="221"/>
      <c r="M5" s="221"/>
      <c r="N5" s="221"/>
      <c r="O5" s="221"/>
      <c r="P5" s="221"/>
      <c r="Q5" s="221"/>
      <c r="R5" s="221"/>
      <c r="S5" s="221"/>
      <c r="T5" s="221"/>
      <c r="U5" s="221"/>
      <c r="V5" s="221"/>
      <c r="W5" s="221"/>
      <c r="X5" s="221"/>
      <c r="Y5" s="221"/>
      <c r="Z5" s="221"/>
      <c r="AA5" s="221"/>
      <c r="AB5" s="221"/>
      <c r="AC5" s="221"/>
      <c r="AD5" s="221"/>
      <c r="AE5" s="221"/>
      <c r="AF5" s="221"/>
      <c r="AG5" s="221"/>
      <c r="AH5" s="221"/>
    </row>
    <row r="6" spans="1:35" ht="172" x14ac:dyDescent="0.15">
      <c r="A6" s="211" t="s">
        <v>3</v>
      </c>
      <c r="B6" s="211" t="s">
        <v>4</v>
      </c>
      <c r="C6" s="211" t="s">
        <v>5</v>
      </c>
      <c r="D6" s="211" t="s">
        <v>6</v>
      </c>
      <c r="E6" s="3" t="s">
        <v>7</v>
      </c>
      <c r="F6" s="4" t="s">
        <v>8</v>
      </c>
      <c r="G6" s="4" t="s">
        <v>9</v>
      </c>
      <c r="H6" s="4" t="s">
        <v>10</v>
      </c>
      <c r="I6" s="4" t="s">
        <v>220</v>
      </c>
      <c r="J6" s="4" t="s">
        <v>11</v>
      </c>
      <c r="K6" s="4" t="s">
        <v>12</v>
      </c>
      <c r="L6" s="4" t="s">
        <v>276</v>
      </c>
      <c r="M6" s="4" t="s">
        <v>19</v>
      </c>
      <c r="N6" s="4" t="s">
        <v>277</v>
      </c>
      <c r="O6" s="4" t="s">
        <v>278</v>
      </c>
      <c r="P6" s="4" t="s">
        <v>279</v>
      </c>
      <c r="Q6" s="4" t="s">
        <v>280</v>
      </c>
      <c r="R6" s="4" t="s">
        <v>281</v>
      </c>
      <c r="S6" s="4" t="s">
        <v>21</v>
      </c>
      <c r="T6" s="4" t="s">
        <v>282</v>
      </c>
      <c r="U6" s="4" t="s">
        <v>283</v>
      </c>
      <c r="V6" s="4" t="s">
        <v>284</v>
      </c>
      <c r="W6" s="4" t="s">
        <v>285</v>
      </c>
      <c r="X6" s="4" t="s">
        <v>286</v>
      </c>
      <c r="Y6" s="4" t="s">
        <v>287</v>
      </c>
      <c r="Z6" s="4" t="s">
        <v>288</v>
      </c>
      <c r="AA6" s="4" t="s">
        <v>289</v>
      </c>
      <c r="AB6" s="4" t="s">
        <v>290</v>
      </c>
      <c r="AC6" s="4" t="s">
        <v>34</v>
      </c>
      <c r="AD6" s="4" t="s">
        <v>33</v>
      </c>
      <c r="AE6" s="4" t="s">
        <v>32</v>
      </c>
      <c r="AF6" s="180" t="s">
        <v>35</v>
      </c>
      <c r="AG6" s="180" t="s">
        <v>36</v>
      </c>
      <c r="AH6" s="180" t="s">
        <v>396</v>
      </c>
      <c r="AI6" s="1" t="s">
        <v>396</v>
      </c>
    </row>
    <row r="7" spans="1:35" x14ac:dyDescent="0.15">
      <c r="A7" s="212"/>
      <c r="B7" s="212"/>
      <c r="C7" s="212"/>
      <c r="D7" s="212"/>
      <c r="E7" s="3" t="s">
        <v>37</v>
      </c>
      <c r="F7" s="5">
        <v>3</v>
      </c>
      <c r="G7" s="5">
        <v>3</v>
      </c>
      <c r="H7" s="5">
        <v>3</v>
      </c>
      <c r="I7" s="5">
        <v>3</v>
      </c>
      <c r="J7" s="5">
        <v>3</v>
      </c>
      <c r="K7" s="5">
        <v>3</v>
      </c>
      <c r="L7" s="47">
        <v>2</v>
      </c>
      <c r="M7" s="47">
        <v>2</v>
      </c>
      <c r="N7" s="5">
        <v>3</v>
      </c>
      <c r="O7" s="5">
        <v>3</v>
      </c>
      <c r="P7" s="5">
        <v>3</v>
      </c>
      <c r="Q7" s="5">
        <v>3</v>
      </c>
      <c r="R7" s="5">
        <v>3</v>
      </c>
      <c r="S7" s="5">
        <v>3</v>
      </c>
      <c r="T7" s="5">
        <v>3</v>
      </c>
      <c r="U7" s="48">
        <v>2</v>
      </c>
      <c r="V7" s="48">
        <v>2</v>
      </c>
      <c r="W7" s="5">
        <v>2</v>
      </c>
      <c r="X7" s="5">
        <v>3</v>
      </c>
      <c r="Y7" s="5">
        <v>3</v>
      </c>
      <c r="Z7" s="5">
        <v>3</v>
      </c>
      <c r="AA7" s="5">
        <v>2</v>
      </c>
      <c r="AB7" s="5">
        <v>3</v>
      </c>
      <c r="AC7" s="5">
        <v>3</v>
      </c>
      <c r="AD7" s="5">
        <v>3</v>
      </c>
      <c r="AE7" s="5">
        <v>3</v>
      </c>
      <c r="AF7" s="180"/>
      <c r="AG7" s="180"/>
      <c r="AH7" s="180"/>
    </row>
    <row r="8" spans="1:35" x14ac:dyDescent="0.15">
      <c r="A8" s="213"/>
      <c r="B8" s="213"/>
      <c r="C8" s="213"/>
      <c r="D8" s="213"/>
      <c r="E8" s="3" t="s">
        <v>38</v>
      </c>
      <c r="F8" s="5">
        <v>1</v>
      </c>
      <c r="G8" s="5">
        <v>1</v>
      </c>
      <c r="H8" s="5">
        <v>1</v>
      </c>
      <c r="I8" s="5">
        <v>1</v>
      </c>
      <c r="J8" s="5">
        <v>1</v>
      </c>
      <c r="K8" s="5">
        <v>1</v>
      </c>
      <c r="L8" s="47">
        <v>3</v>
      </c>
      <c r="M8" s="47">
        <v>3</v>
      </c>
      <c r="N8" s="5">
        <v>2</v>
      </c>
      <c r="O8" s="5">
        <v>2</v>
      </c>
      <c r="P8" s="5">
        <v>2</v>
      </c>
      <c r="Q8" s="5">
        <v>2</v>
      </c>
      <c r="R8" s="5">
        <v>2</v>
      </c>
      <c r="S8" s="5">
        <v>2</v>
      </c>
      <c r="T8" s="5">
        <v>3</v>
      </c>
      <c r="U8" s="48">
        <v>3</v>
      </c>
      <c r="V8" s="48">
        <v>3</v>
      </c>
      <c r="W8" s="5">
        <v>3</v>
      </c>
      <c r="X8" s="5">
        <v>3</v>
      </c>
      <c r="Y8" s="5">
        <v>3</v>
      </c>
      <c r="Z8" s="5">
        <v>3</v>
      </c>
      <c r="AA8" s="5">
        <v>3</v>
      </c>
      <c r="AB8" s="5">
        <v>3</v>
      </c>
      <c r="AC8" s="5">
        <v>1</v>
      </c>
      <c r="AD8" s="5">
        <v>1</v>
      </c>
      <c r="AE8" s="5">
        <v>2</v>
      </c>
      <c r="AF8" s="180"/>
      <c r="AG8" s="180"/>
      <c r="AH8" s="180"/>
    </row>
    <row r="9" spans="1:35" ht="16" x14ac:dyDescent="0.2">
      <c r="A9" s="22">
        <v>1</v>
      </c>
      <c r="B9" s="23">
        <v>12180001</v>
      </c>
      <c r="C9" s="24" t="s">
        <v>292</v>
      </c>
      <c r="D9" s="24" t="s">
        <v>236</v>
      </c>
      <c r="E9" s="22" t="s">
        <v>324</v>
      </c>
      <c r="F9" s="44"/>
      <c r="G9" s="44"/>
      <c r="H9" s="44"/>
      <c r="I9" s="45"/>
      <c r="J9" s="44">
        <v>7.1</v>
      </c>
      <c r="K9" s="44"/>
      <c r="L9" s="47"/>
      <c r="M9" s="47"/>
      <c r="N9" s="44"/>
      <c r="O9" s="44"/>
      <c r="P9" s="44"/>
      <c r="Q9" s="44"/>
      <c r="R9" s="44"/>
      <c r="S9" s="44"/>
      <c r="T9" s="44"/>
      <c r="U9" s="48"/>
      <c r="V9" s="48"/>
      <c r="W9" s="44"/>
      <c r="X9" s="44"/>
      <c r="Y9" s="44"/>
      <c r="Z9" s="44"/>
      <c r="AA9" s="44"/>
      <c r="AB9" s="44"/>
      <c r="AC9" s="44"/>
      <c r="AD9" s="44"/>
      <c r="AE9" s="44"/>
      <c r="AF9" s="9">
        <f>COUNTIF(F9:AE9, "&gt;=4,5")</f>
        <v>1</v>
      </c>
      <c r="AG9" s="9">
        <f>SUMIF(F9:AE9, "&gt;=4,5", $F$7:$AE$7)</f>
        <v>3</v>
      </c>
      <c r="AH9" s="14">
        <f>AG9*95000</f>
        <v>285000</v>
      </c>
    </row>
    <row r="10" spans="1:35" ht="16" x14ac:dyDescent="0.2">
      <c r="A10" s="22">
        <v>2</v>
      </c>
      <c r="B10" s="23">
        <v>12180015</v>
      </c>
      <c r="C10" s="24" t="s">
        <v>293</v>
      </c>
      <c r="D10" s="24" t="s">
        <v>39</v>
      </c>
      <c r="E10" s="22" t="s">
        <v>324</v>
      </c>
      <c r="F10" s="46"/>
      <c r="G10" s="46"/>
      <c r="H10" s="46"/>
      <c r="I10" s="46"/>
      <c r="J10" s="46"/>
      <c r="K10" s="46"/>
      <c r="L10" s="47"/>
      <c r="M10" s="47"/>
      <c r="N10" s="46"/>
      <c r="O10" s="46"/>
      <c r="P10" s="46"/>
      <c r="Q10" s="46"/>
      <c r="R10" s="46"/>
      <c r="S10" s="46"/>
      <c r="T10" s="46"/>
      <c r="U10" s="48"/>
      <c r="V10" s="48"/>
      <c r="W10" s="46"/>
      <c r="X10" s="46"/>
      <c r="Y10" s="46"/>
      <c r="Z10" s="46"/>
      <c r="AA10" s="46"/>
      <c r="AB10" s="46"/>
      <c r="AC10" s="46"/>
      <c r="AD10" s="46"/>
      <c r="AE10" s="46"/>
      <c r="AF10" s="9">
        <f t="shared" ref="AF10:AF51" si="0">COUNTIF(F10:AE10, "&gt;=4,5")</f>
        <v>0</v>
      </c>
      <c r="AG10" s="9">
        <f t="shared" ref="AG10:AG51" si="1">SUMIF(F10:AE10, "&gt;=4,5", $F$7:$AE$7)</f>
        <v>0</v>
      </c>
      <c r="AH10" s="14">
        <f t="shared" ref="AH10:AH51" si="2">AG10*95000</f>
        <v>0</v>
      </c>
    </row>
    <row r="11" spans="1:35" ht="16" x14ac:dyDescent="0.2">
      <c r="A11" s="22">
        <v>3</v>
      </c>
      <c r="B11" s="23">
        <v>12180016</v>
      </c>
      <c r="C11" s="24" t="s">
        <v>72</v>
      </c>
      <c r="D11" s="24" t="s">
        <v>39</v>
      </c>
      <c r="E11" s="22" t="s">
        <v>324</v>
      </c>
      <c r="F11" s="44"/>
      <c r="G11" s="44"/>
      <c r="H11" s="44"/>
      <c r="I11" s="44">
        <v>8</v>
      </c>
      <c r="J11" s="44">
        <v>5.5</v>
      </c>
      <c r="K11" s="44">
        <v>6</v>
      </c>
      <c r="L11" s="47"/>
      <c r="M11" s="47"/>
      <c r="N11" s="44"/>
      <c r="O11" s="44"/>
      <c r="P11" s="44"/>
      <c r="Q11" s="44"/>
      <c r="R11" s="44"/>
      <c r="S11" s="44"/>
      <c r="T11" s="44"/>
      <c r="U11" s="48"/>
      <c r="V11" s="48"/>
      <c r="W11" s="44"/>
      <c r="X11" s="44"/>
      <c r="Y11" s="44"/>
      <c r="Z11" s="44"/>
      <c r="AA11" s="44"/>
      <c r="AB11" s="44"/>
      <c r="AC11" s="44"/>
      <c r="AD11" s="44"/>
      <c r="AE11" s="44"/>
      <c r="AF11" s="9">
        <f t="shared" si="0"/>
        <v>3</v>
      </c>
      <c r="AG11" s="9">
        <f t="shared" si="1"/>
        <v>9</v>
      </c>
      <c r="AH11" s="14">
        <f t="shared" si="2"/>
        <v>855000</v>
      </c>
    </row>
    <row r="12" spans="1:35" ht="16" x14ac:dyDescent="0.2">
      <c r="A12" s="22">
        <v>4</v>
      </c>
      <c r="B12" s="23">
        <v>12180017</v>
      </c>
      <c r="C12" s="24" t="s">
        <v>294</v>
      </c>
      <c r="D12" s="24" t="s">
        <v>39</v>
      </c>
      <c r="E12" s="22" t="s">
        <v>324</v>
      </c>
      <c r="F12" s="44"/>
      <c r="G12" s="44"/>
      <c r="H12" s="44"/>
      <c r="I12" s="44"/>
      <c r="J12" s="44">
        <v>5</v>
      </c>
      <c r="K12" s="44"/>
      <c r="L12" s="47"/>
      <c r="M12" s="47"/>
      <c r="N12" s="44"/>
      <c r="O12" s="44"/>
      <c r="P12" s="44"/>
      <c r="Q12" s="44"/>
      <c r="R12" s="44"/>
      <c r="S12" s="44"/>
      <c r="T12" s="44"/>
      <c r="U12" s="48"/>
      <c r="V12" s="48"/>
      <c r="W12" s="44"/>
      <c r="X12" s="44"/>
      <c r="Y12" s="44"/>
      <c r="Z12" s="44"/>
      <c r="AA12" s="44"/>
      <c r="AB12" s="44"/>
      <c r="AC12" s="44"/>
      <c r="AD12" s="44"/>
      <c r="AE12" s="44"/>
      <c r="AF12" s="9">
        <f t="shared" si="0"/>
        <v>1</v>
      </c>
      <c r="AG12" s="9">
        <f t="shared" si="1"/>
        <v>3</v>
      </c>
      <c r="AH12" s="14">
        <f t="shared" si="2"/>
        <v>285000</v>
      </c>
    </row>
    <row r="13" spans="1:35" ht="16" x14ac:dyDescent="0.2">
      <c r="A13" s="22">
        <v>5</v>
      </c>
      <c r="B13" s="23">
        <v>12180018</v>
      </c>
      <c r="C13" s="24" t="s">
        <v>295</v>
      </c>
      <c r="D13" s="24" t="s">
        <v>39</v>
      </c>
      <c r="E13" s="22" t="s">
        <v>324</v>
      </c>
      <c r="F13" s="44">
        <v>6.3</v>
      </c>
      <c r="G13" s="44">
        <v>7.4</v>
      </c>
      <c r="H13" s="44"/>
      <c r="I13" s="44">
        <v>5.5</v>
      </c>
      <c r="J13" s="44"/>
      <c r="K13" s="44">
        <v>5.3</v>
      </c>
      <c r="L13" s="47"/>
      <c r="M13" s="47"/>
      <c r="N13" s="44"/>
      <c r="O13" s="44"/>
      <c r="P13" s="44"/>
      <c r="Q13" s="44"/>
      <c r="R13" s="44"/>
      <c r="S13" s="44"/>
      <c r="T13" s="44"/>
      <c r="U13" s="48"/>
      <c r="V13" s="48"/>
      <c r="W13" s="44"/>
      <c r="X13" s="44"/>
      <c r="Y13" s="44"/>
      <c r="Z13" s="44"/>
      <c r="AA13" s="44"/>
      <c r="AB13" s="44"/>
      <c r="AC13" s="44"/>
      <c r="AD13" s="44"/>
      <c r="AE13" s="44"/>
      <c r="AF13" s="9">
        <f t="shared" si="0"/>
        <v>4</v>
      </c>
      <c r="AG13" s="9">
        <f t="shared" si="1"/>
        <v>12</v>
      </c>
      <c r="AH13" s="14">
        <f t="shared" si="2"/>
        <v>1140000</v>
      </c>
    </row>
    <row r="14" spans="1:35" ht="16" x14ac:dyDescent="0.2">
      <c r="A14" s="22">
        <v>6</v>
      </c>
      <c r="B14" s="23">
        <v>12180042</v>
      </c>
      <c r="C14" s="24" t="s">
        <v>247</v>
      </c>
      <c r="D14" s="24" t="s">
        <v>185</v>
      </c>
      <c r="E14" s="22" t="s">
        <v>324</v>
      </c>
      <c r="F14" s="44"/>
      <c r="G14" s="44"/>
      <c r="H14" s="44"/>
      <c r="I14" s="44"/>
      <c r="J14" s="44">
        <v>8</v>
      </c>
      <c r="K14" s="44"/>
      <c r="L14" s="47"/>
      <c r="M14" s="47"/>
      <c r="N14" s="44"/>
      <c r="O14" s="44"/>
      <c r="P14" s="44"/>
      <c r="Q14" s="44"/>
      <c r="R14" s="44"/>
      <c r="S14" s="44"/>
      <c r="T14" s="44"/>
      <c r="U14" s="48"/>
      <c r="V14" s="48"/>
      <c r="W14" s="44"/>
      <c r="X14" s="44"/>
      <c r="Y14" s="44"/>
      <c r="Z14" s="44"/>
      <c r="AA14" s="44"/>
      <c r="AB14" s="44"/>
      <c r="AC14" s="44"/>
      <c r="AD14" s="44"/>
      <c r="AE14" s="44"/>
      <c r="AF14" s="9">
        <f t="shared" si="0"/>
        <v>1</v>
      </c>
      <c r="AG14" s="9">
        <f t="shared" si="1"/>
        <v>3</v>
      </c>
      <c r="AH14" s="14">
        <f t="shared" si="2"/>
        <v>285000</v>
      </c>
    </row>
    <row r="15" spans="1:35" ht="16" x14ac:dyDescent="0.2">
      <c r="A15" s="22">
        <v>7</v>
      </c>
      <c r="B15" s="23">
        <v>12180049</v>
      </c>
      <c r="C15" s="24" t="s">
        <v>174</v>
      </c>
      <c r="D15" s="24" t="s">
        <v>188</v>
      </c>
      <c r="E15" s="22" t="s">
        <v>324</v>
      </c>
      <c r="F15" s="44">
        <v>9.1</v>
      </c>
      <c r="G15" s="44">
        <v>8.3000000000000007</v>
      </c>
      <c r="H15" s="44"/>
      <c r="I15" s="44">
        <v>5.8</v>
      </c>
      <c r="J15" s="44"/>
      <c r="K15" s="44">
        <v>6.4</v>
      </c>
      <c r="L15" s="47"/>
      <c r="M15" s="47"/>
      <c r="N15" s="44"/>
      <c r="O15" s="44"/>
      <c r="P15" s="44"/>
      <c r="Q15" s="44"/>
      <c r="R15" s="44"/>
      <c r="S15" s="44"/>
      <c r="T15" s="44"/>
      <c r="U15" s="48"/>
      <c r="V15" s="48"/>
      <c r="W15" s="44"/>
      <c r="X15" s="44"/>
      <c r="Y15" s="44"/>
      <c r="Z15" s="44"/>
      <c r="AA15" s="44"/>
      <c r="AB15" s="44"/>
      <c r="AC15" s="44">
        <v>7.8</v>
      </c>
      <c r="AD15" s="44"/>
      <c r="AE15" s="44"/>
      <c r="AF15" s="9">
        <f t="shared" si="0"/>
        <v>5</v>
      </c>
      <c r="AG15" s="9">
        <f t="shared" si="1"/>
        <v>15</v>
      </c>
      <c r="AH15" s="14">
        <f t="shared" si="2"/>
        <v>1425000</v>
      </c>
    </row>
    <row r="16" spans="1:35" ht="16" x14ac:dyDescent="0.2">
      <c r="A16" s="22">
        <v>8</v>
      </c>
      <c r="B16" s="23">
        <v>12180057</v>
      </c>
      <c r="C16" s="24" t="s">
        <v>112</v>
      </c>
      <c r="D16" s="24" t="s">
        <v>45</v>
      </c>
      <c r="E16" s="22" t="s">
        <v>324</v>
      </c>
      <c r="F16" s="44"/>
      <c r="G16" s="44"/>
      <c r="H16" s="44"/>
      <c r="I16" s="44"/>
      <c r="J16" s="44"/>
      <c r="K16" s="44"/>
      <c r="L16" s="47"/>
      <c r="M16" s="47"/>
      <c r="N16" s="44"/>
      <c r="O16" s="44"/>
      <c r="P16" s="44"/>
      <c r="Q16" s="44"/>
      <c r="R16" s="44"/>
      <c r="S16" s="44"/>
      <c r="T16" s="44"/>
      <c r="U16" s="48"/>
      <c r="V16" s="48"/>
      <c r="W16" s="44"/>
      <c r="X16" s="44"/>
      <c r="Y16" s="44"/>
      <c r="Z16" s="44"/>
      <c r="AA16" s="44"/>
      <c r="AB16" s="44"/>
      <c r="AC16" s="44"/>
      <c r="AD16" s="44"/>
      <c r="AE16" s="44"/>
      <c r="AF16" s="9">
        <f t="shared" si="0"/>
        <v>0</v>
      </c>
      <c r="AG16" s="9">
        <f t="shared" si="1"/>
        <v>0</v>
      </c>
      <c r="AH16" s="14">
        <f t="shared" si="2"/>
        <v>0</v>
      </c>
    </row>
    <row r="17" spans="1:34" ht="16" x14ac:dyDescent="0.2">
      <c r="A17" s="22">
        <v>9</v>
      </c>
      <c r="B17" s="23">
        <v>12180064</v>
      </c>
      <c r="C17" s="24" t="s">
        <v>296</v>
      </c>
      <c r="D17" s="24" t="s">
        <v>46</v>
      </c>
      <c r="E17" s="22" t="s">
        <v>324</v>
      </c>
      <c r="F17" s="46"/>
      <c r="G17" s="46"/>
      <c r="H17" s="46"/>
      <c r="I17" s="46"/>
      <c r="J17" s="46"/>
      <c r="K17" s="46"/>
      <c r="L17" s="47"/>
      <c r="M17" s="47"/>
      <c r="N17" s="46"/>
      <c r="O17" s="46"/>
      <c r="P17" s="46"/>
      <c r="Q17" s="46"/>
      <c r="R17" s="46"/>
      <c r="S17" s="46"/>
      <c r="T17" s="46"/>
      <c r="U17" s="48"/>
      <c r="V17" s="48"/>
      <c r="W17" s="46"/>
      <c r="X17" s="46"/>
      <c r="Y17" s="46"/>
      <c r="Z17" s="46"/>
      <c r="AA17" s="46"/>
      <c r="AB17" s="46"/>
      <c r="AC17" s="46"/>
      <c r="AD17" s="46"/>
      <c r="AE17" s="46"/>
      <c r="AF17" s="9">
        <f t="shared" si="0"/>
        <v>0</v>
      </c>
      <c r="AG17" s="9">
        <f t="shared" si="1"/>
        <v>0</v>
      </c>
      <c r="AH17" s="14">
        <f t="shared" si="2"/>
        <v>0</v>
      </c>
    </row>
    <row r="18" spans="1:34" ht="16" x14ac:dyDescent="0.2">
      <c r="A18" s="22">
        <v>10</v>
      </c>
      <c r="B18" s="23">
        <v>12180068</v>
      </c>
      <c r="C18" s="24" t="s">
        <v>297</v>
      </c>
      <c r="D18" s="24" t="s">
        <v>193</v>
      </c>
      <c r="E18" s="22" t="s">
        <v>324</v>
      </c>
      <c r="F18" s="44">
        <v>6.8</v>
      </c>
      <c r="G18" s="44"/>
      <c r="H18" s="44"/>
      <c r="I18" s="44">
        <v>5.5</v>
      </c>
      <c r="J18" s="44"/>
      <c r="K18" s="44"/>
      <c r="L18" s="47"/>
      <c r="M18" s="47"/>
      <c r="N18" s="44"/>
      <c r="O18" s="44"/>
      <c r="P18" s="44"/>
      <c r="Q18" s="44"/>
      <c r="R18" s="44"/>
      <c r="S18" s="44">
        <v>8</v>
      </c>
      <c r="T18" s="44"/>
      <c r="U18" s="48"/>
      <c r="V18" s="48"/>
      <c r="W18" s="44"/>
      <c r="X18" s="44"/>
      <c r="Y18" s="44"/>
      <c r="Z18" s="44"/>
      <c r="AA18" s="44"/>
      <c r="AB18" s="44"/>
      <c r="AC18" s="44">
        <v>5</v>
      </c>
      <c r="AD18" s="44"/>
      <c r="AE18" s="44"/>
      <c r="AF18" s="9">
        <f t="shared" si="0"/>
        <v>4</v>
      </c>
      <c r="AG18" s="9">
        <f t="shared" si="1"/>
        <v>12</v>
      </c>
      <c r="AH18" s="14">
        <f t="shared" si="2"/>
        <v>1140000</v>
      </c>
    </row>
    <row r="19" spans="1:34" ht="16" x14ac:dyDescent="0.2">
      <c r="A19" s="22">
        <v>11</v>
      </c>
      <c r="B19" s="23">
        <v>12180069</v>
      </c>
      <c r="C19" s="24" t="s">
        <v>298</v>
      </c>
      <c r="D19" s="24" t="s">
        <v>193</v>
      </c>
      <c r="E19" s="22" t="s">
        <v>324</v>
      </c>
      <c r="F19" s="44"/>
      <c r="G19" s="44"/>
      <c r="H19" s="44"/>
      <c r="I19" s="44"/>
      <c r="J19" s="44">
        <v>5.5</v>
      </c>
      <c r="K19" s="44">
        <v>4.5</v>
      </c>
      <c r="L19" s="47"/>
      <c r="M19" s="47"/>
      <c r="N19" s="44"/>
      <c r="O19" s="44"/>
      <c r="P19" s="44"/>
      <c r="Q19" s="44"/>
      <c r="R19" s="44"/>
      <c r="S19" s="44"/>
      <c r="T19" s="44"/>
      <c r="U19" s="48"/>
      <c r="V19" s="48"/>
      <c r="W19" s="44"/>
      <c r="X19" s="44"/>
      <c r="Y19" s="44"/>
      <c r="Z19" s="44"/>
      <c r="AA19" s="44"/>
      <c r="AB19" s="44"/>
      <c r="AC19" s="44"/>
      <c r="AD19" s="44"/>
      <c r="AE19" s="44"/>
      <c r="AF19" s="9">
        <f t="shared" si="0"/>
        <v>2</v>
      </c>
      <c r="AG19" s="9">
        <f t="shared" si="1"/>
        <v>6</v>
      </c>
      <c r="AH19" s="14">
        <f t="shared" si="2"/>
        <v>570000</v>
      </c>
    </row>
    <row r="20" spans="1:34" ht="16" x14ac:dyDescent="0.2">
      <c r="A20" s="22">
        <v>12</v>
      </c>
      <c r="B20" s="23">
        <v>12180073</v>
      </c>
      <c r="C20" s="24" t="s">
        <v>299</v>
      </c>
      <c r="D20" s="24" t="s">
        <v>49</v>
      </c>
      <c r="E20" s="22" t="s">
        <v>324</v>
      </c>
      <c r="F20" s="46"/>
      <c r="G20" s="46"/>
      <c r="H20" s="46"/>
      <c r="I20" s="46"/>
      <c r="J20" s="46"/>
      <c r="K20" s="46"/>
      <c r="L20" s="47"/>
      <c r="M20" s="47"/>
      <c r="N20" s="46"/>
      <c r="O20" s="46"/>
      <c r="P20" s="46"/>
      <c r="Q20" s="46"/>
      <c r="R20" s="46"/>
      <c r="S20" s="46"/>
      <c r="T20" s="46"/>
      <c r="U20" s="48"/>
      <c r="V20" s="48"/>
      <c r="W20" s="46"/>
      <c r="X20" s="46"/>
      <c r="Y20" s="46"/>
      <c r="Z20" s="46"/>
      <c r="AA20" s="46"/>
      <c r="AB20" s="46"/>
      <c r="AC20" s="46"/>
      <c r="AD20" s="46"/>
      <c r="AE20" s="46"/>
      <c r="AF20" s="9">
        <f t="shared" si="0"/>
        <v>0</v>
      </c>
      <c r="AG20" s="9">
        <f t="shared" si="1"/>
        <v>0</v>
      </c>
      <c r="AH20" s="14">
        <f t="shared" si="2"/>
        <v>0</v>
      </c>
    </row>
    <row r="21" spans="1:34" ht="16" x14ac:dyDescent="0.2">
      <c r="A21" s="22">
        <v>13</v>
      </c>
      <c r="B21" s="23">
        <v>12180074</v>
      </c>
      <c r="C21" s="24" t="s">
        <v>129</v>
      </c>
      <c r="D21" s="24" t="s">
        <v>49</v>
      </c>
      <c r="E21" s="22" t="s">
        <v>324</v>
      </c>
      <c r="F21" s="44"/>
      <c r="G21" s="44"/>
      <c r="H21" s="44"/>
      <c r="I21" s="44"/>
      <c r="J21" s="44"/>
      <c r="K21" s="44"/>
      <c r="L21" s="47"/>
      <c r="M21" s="47"/>
      <c r="N21" s="44"/>
      <c r="O21" s="44"/>
      <c r="P21" s="44"/>
      <c r="Q21" s="44"/>
      <c r="R21" s="44"/>
      <c r="S21" s="44"/>
      <c r="T21" s="44"/>
      <c r="U21" s="48"/>
      <c r="V21" s="48"/>
      <c r="W21" s="44"/>
      <c r="X21" s="44"/>
      <c r="Y21" s="44"/>
      <c r="Z21" s="44"/>
      <c r="AA21" s="44"/>
      <c r="AB21" s="44"/>
      <c r="AC21" s="44"/>
      <c r="AD21" s="44"/>
      <c r="AE21" s="44"/>
      <c r="AF21" s="9">
        <f t="shared" si="0"/>
        <v>0</v>
      </c>
      <c r="AG21" s="9">
        <f t="shared" si="1"/>
        <v>0</v>
      </c>
      <c r="AH21" s="14">
        <f t="shared" si="2"/>
        <v>0</v>
      </c>
    </row>
    <row r="22" spans="1:34" ht="16" x14ac:dyDescent="0.2">
      <c r="A22" s="22">
        <v>14</v>
      </c>
      <c r="B22" s="23">
        <v>12180076</v>
      </c>
      <c r="C22" s="24" t="s">
        <v>300</v>
      </c>
      <c r="D22" s="24" t="s">
        <v>50</v>
      </c>
      <c r="E22" s="22" t="s">
        <v>324</v>
      </c>
      <c r="F22" s="44">
        <v>5.5</v>
      </c>
      <c r="G22" s="44">
        <v>5</v>
      </c>
      <c r="H22" s="44"/>
      <c r="I22" s="44"/>
      <c r="J22" s="44"/>
      <c r="K22" s="44">
        <v>7</v>
      </c>
      <c r="L22" s="47"/>
      <c r="M22" s="47"/>
      <c r="N22" s="44"/>
      <c r="O22" s="44"/>
      <c r="P22" s="44"/>
      <c r="Q22" s="44"/>
      <c r="R22" s="44"/>
      <c r="S22" s="44"/>
      <c r="T22" s="44"/>
      <c r="U22" s="48"/>
      <c r="V22" s="48"/>
      <c r="W22" s="44"/>
      <c r="X22" s="44"/>
      <c r="Y22" s="44"/>
      <c r="Z22" s="44"/>
      <c r="AA22" s="44"/>
      <c r="AB22" s="44"/>
      <c r="AC22" s="44"/>
      <c r="AD22" s="44"/>
      <c r="AE22" s="44"/>
      <c r="AF22" s="9">
        <f t="shared" si="0"/>
        <v>3</v>
      </c>
      <c r="AG22" s="9">
        <f t="shared" si="1"/>
        <v>9</v>
      </c>
      <c r="AH22" s="14">
        <f t="shared" si="2"/>
        <v>855000</v>
      </c>
    </row>
    <row r="23" spans="1:34" ht="16" x14ac:dyDescent="0.2">
      <c r="A23" s="22">
        <v>15</v>
      </c>
      <c r="B23" s="23">
        <v>12180077</v>
      </c>
      <c r="C23" s="24" t="s">
        <v>52</v>
      </c>
      <c r="D23" s="24" t="s">
        <v>318</v>
      </c>
      <c r="E23" s="22" t="s">
        <v>324</v>
      </c>
      <c r="F23" s="46"/>
      <c r="G23" s="46"/>
      <c r="H23" s="46"/>
      <c r="I23" s="46"/>
      <c r="J23" s="46"/>
      <c r="K23" s="46"/>
      <c r="L23" s="47"/>
      <c r="M23" s="47"/>
      <c r="N23" s="46"/>
      <c r="O23" s="46"/>
      <c r="P23" s="46"/>
      <c r="Q23" s="46"/>
      <c r="R23" s="46"/>
      <c r="S23" s="46"/>
      <c r="T23" s="46"/>
      <c r="U23" s="48"/>
      <c r="V23" s="48"/>
      <c r="W23" s="46"/>
      <c r="X23" s="46"/>
      <c r="Y23" s="46"/>
      <c r="Z23" s="46"/>
      <c r="AA23" s="46"/>
      <c r="AB23" s="46"/>
      <c r="AC23" s="46"/>
      <c r="AD23" s="46"/>
      <c r="AE23" s="46"/>
      <c r="AF23" s="9">
        <f t="shared" si="0"/>
        <v>0</v>
      </c>
      <c r="AG23" s="9">
        <f t="shared" si="1"/>
        <v>0</v>
      </c>
      <c r="AH23" s="14">
        <f t="shared" si="2"/>
        <v>0</v>
      </c>
    </row>
    <row r="24" spans="1:34" ht="16" x14ac:dyDescent="0.2">
      <c r="A24" s="22">
        <v>16</v>
      </c>
      <c r="B24" s="23">
        <v>12180084</v>
      </c>
      <c r="C24" s="24" t="s">
        <v>129</v>
      </c>
      <c r="D24" s="24" t="s">
        <v>195</v>
      </c>
      <c r="E24" s="22" t="s">
        <v>324</v>
      </c>
      <c r="F24" s="44"/>
      <c r="G24" s="44"/>
      <c r="H24" s="44"/>
      <c r="I24" s="44"/>
      <c r="J24" s="44"/>
      <c r="K24" s="44"/>
      <c r="L24" s="47"/>
      <c r="M24" s="47"/>
      <c r="N24" s="44"/>
      <c r="O24" s="44"/>
      <c r="P24" s="44"/>
      <c r="Q24" s="44"/>
      <c r="R24" s="44"/>
      <c r="S24" s="44"/>
      <c r="T24" s="44"/>
      <c r="U24" s="48"/>
      <c r="V24" s="48"/>
      <c r="W24" s="44"/>
      <c r="X24" s="44"/>
      <c r="Y24" s="44"/>
      <c r="Z24" s="44"/>
      <c r="AA24" s="44"/>
      <c r="AB24" s="44"/>
      <c r="AC24" s="44"/>
      <c r="AD24" s="44"/>
      <c r="AE24" s="44"/>
      <c r="AF24" s="9">
        <f t="shared" si="0"/>
        <v>0</v>
      </c>
      <c r="AG24" s="9">
        <f t="shared" si="1"/>
        <v>0</v>
      </c>
      <c r="AH24" s="14">
        <f t="shared" si="2"/>
        <v>0</v>
      </c>
    </row>
    <row r="25" spans="1:34" ht="16" x14ac:dyDescent="0.2">
      <c r="A25" s="22">
        <v>17</v>
      </c>
      <c r="B25" s="23">
        <v>12180089</v>
      </c>
      <c r="C25" s="24" t="s">
        <v>168</v>
      </c>
      <c r="D25" s="24" t="s">
        <v>53</v>
      </c>
      <c r="E25" s="22" t="s">
        <v>324</v>
      </c>
      <c r="F25" s="44">
        <v>9</v>
      </c>
      <c r="G25" s="44">
        <v>9</v>
      </c>
      <c r="H25" s="44"/>
      <c r="I25" s="44"/>
      <c r="J25" s="44">
        <v>6</v>
      </c>
      <c r="K25" s="44">
        <v>5</v>
      </c>
      <c r="L25" s="47"/>
      <c r="M25" s="47"/>
      <c r="N25" s="44"/>
      <c r="O25" s="44"/>
      <c r="P25" s="44"/>
      <c r="Q25" s="44"/>
      <c r="R25" s="44"/>
      <c r="S25" s="44"/>
      <c r="T25" s="44"/>
      <c r="U25" s="48"/>
      <c r="V25" s="48"/>
      <c r="W25" s="44"/>
      <c r="X25" s="44"/>
      <c r="Y25" s="44"/>
      <c r="Z25" s="44"/>
      <c r="AA25" s="44"/>
      <c r="AB25" s="44"/>
      <c r="AC25" s="44"/>
      <c r="AD25" s="44"/>
      <c r="AE25" s="44"/>
      <c r="AF25" s="9">
        <f t="shared" si="0"/>
        <v>4</v>
      </c>
      <c r="AG25" s="9">
        <f t="shared" si="1"/>
        <v>12</v>
      </c>
      <c r="AH25" s="14">
        <f t="shared" si="2"/>
        <v>1140000</v>
      </c>
    </row>
    <row r="26" spans="1:34" ht="16" x14ac:dyDescent="0.2">
      <c r="A26" s="22">
        <v>18</v>
      </c>
      <c r="B26" s="23">
        <v>12180093</v>
      </c>
      <c r="C26" s="24" t="s">
        <v>301</v>
      </c>
      <c r="D26" s="24" t="s">
        <v>197</v>
      </c>
      <c r="E26" s="22" t="s">
        <v>324</v>
      </c>
      <c r="F26" s="44"/>
      <c r="G26" s="44"/>
      <c r="H26" s="44"/>
      <c r="I26" s="44"/>
      <c r="J26" s="44"/>
      <c r="K26" s="44"/>
      <c r="L26" s="47"/>
      <c r="M26" s="47"/>
      <c r="N26" s="44"/>
      <c r="O26" s="44"/>
      <c r="P26" s="44"/>
      <c r="Q26" s="44"/>
      <c r="R26" s="44"/>
      <c r="S26" s="44"/>
      <c r="T26" s="44"/>
      <c r="U26" s="48"/>
      <c r="V26" s="48"/>
      <c r="W26" s="44"/>
      <c r="X26" s="44"/>
      <c r="Y26" s="44"/>
      <c r="Z26" s="44"/>
      <c r="AA26" s="44"/>
      <c r="AB26" s="44"/>
      <c r="AC26" s="44"/>
      <c r="AD26" s="44"/>
      <c r="AE26" s="44"/>
      <c r="AF26" s="9">
        <f t="shared" si="0"/>
        <v>0</v>
      </c>
      <c r="AG26" s="9">
        <f t="shared" si="1"/>
        <v>0</v>
      </c>
      <c r="AH26" s="14">
        <f t="shared" si="2"/>
        <v>0</v>
      </c>
    </row>
    <row r="27" spans="1:34" ht="16" x14ac:dyDescent="0.2">
      <c r="A27" s="22">
        <v>19</v>
      </c>
      <c r="B27" s="23">
        <v>12180102</v>
      </c>
      <c r="C27" s="24" t="s">
        <v>123</v>
      </c>
      <c r="D27" s="24" t="s">
        <v>198</v>
      </c>
      <c r="E27" s="22" t="s">
        <v>324</v>
      </c>
      <c r="F27" s="44"/>
      <c r="G27" s="44"/>
      <c r="H27" s="44"/>
      <c r="I27" s="44"/>
      <c r="J27" s="44">
        <v>7.4</v>
      </c>
      <c r="K27" s="44">
        <v>6.6</v>
      </c>
      <c r="L27" s="47"/>
      <c r="M27" s="47"/>
      <c r="N27" s="44"/>
      <c r="O27" s="44"/>
      <c r="P27" s="44"/>
      <c r="Q27" s="44"/>
      <c r="R27" s="44"/>
      <c r="S27" s="44"/>
      <c r="T27" s="44"/>
      <c r="U27" s="48"/>
      <c r="V27" s="48"/>
      <c r="W27" s="44"/>
      <c r="X27" s="44"/>
      <c r="Y27" s="44"/>
      <c r="Z27" s="44"/>
      <c r="AA27" s="44"/>
      <c r="AB27" s="44"/>
      <c r="AC27" s="44"/>
      <c r="AD27" s="44"/>
      <c r="AE27" s="44"/>
      <c r="AF27" s="9">
        <f t="shared" si="0"/>
        <v>2</v>
      </c>
      <c r="AG27" s="9">
        <f t="shared" si="1"/>
        <v>6</v>
      </c>
      <c r="AH27" s="14">
        <f t="shared" si="2"/>
        <v>570000</v>
      </c>
    </row>
    <row r="28" spans="1:34" ht="16" x14ac:dyDescent="0.2">
      <c r="A28" s="22">
        <v>20</v>
      </c>
      <c r="B28" s="23">
        <v>12180115</v>
      </c>
      <c r="C28" s="24" t="s">
        <v>302</v>
      </c>
      <c r="D28" s="24" t="s">
        <v>59</v>
      </c>
      <c r="E28" s="22" t="s">
        <v>324</v>
      </c>
      <c r="F28" s="44"/>
      <c r="G28" s="44"/>
      <c r="H28" s="44"/>
      <c r="I28" s="44"/>
      <c r="J28" s="44">
        <v>7.5</v>
      </c>
      <c r="K28" s="44">
        <v>6</v>
      </c>
      <c r="L28" s="47"/>
      <c r="M28" s="47"/>
      <c r="N28" s="44"/>
      <c r="O28" s="44"/>
      <c r="P28" s="44"/>
      <c r="Q28" s="44"/>
      <c r="R28" s="44"/>
      <c r="S28" s="44"/>
      <c r="T28" s="44"/>
      <c r="U28" s="48"/>
      <c r="V28" s="48"/>
      <c r="W28" s="44"/>
      <c r="X28" s="44"/>
      <c r="Y28" s="44"/>
      <c r="Z28" s="44"/>
      <c r="AA28" s="44"/>
      <c r="AB28" s="44"/>
      <c r="AC28" s="44"/>
      <c r="AD28" s="44"/>
      <c r="AE28" s="44"/>
      <c r="AF28" s="9">
        <f t="shared" si="0"/>
        <v>2</v>
      </c>
      <c r="AG28" s="9">
        <f t="shared" si="1"/>
        <v>6</v>
      </c>
      <c r="AH28" s="14">
        <f t="shared" si="2"/>
        <v>570000</v>
      </c>
    </row>
    <row r="29" spans="1:34" ht="16" x14ac:dyDescent="0.2">
      <c r="A29" s="22">
        <v>21</v>
      </c>
      <c r="B29" s="23">
        <v>12180116</v>
      </c>
      <c r="C29" s="24" t="s">
        <v>303</v>
      </c>
      <c r="D29" s="24" t="s">
        <v>59</v>
      </c>
      <c r="E29" s="22" t="s">
        <v>324</v>
      </c>
      <c r="F29" s="44"/>
      <c r="G29" s="44"/>
      <c r="H29" s="44"/>
      <c r="I29" s="44"/>
      <c r="J29" s="44">
        <v>7.8</v>
      </c>
      <c r="K29" s="44"/>
      <c r="L29" s="47"/>
      <c r="M29" s="47"/>
      <c r="N29" s="44"/>
      <c r="O29" s="44"/>
      <c r="P29" s="44"/>
      <c r="Q29" s="44"/>
      <c r="R29" s="44"/>
      <c r="S29" s="44"/>
      <c r="T29" s="44"/>
      <c r="U29" s="48"/>
      <c r="V29" s="48"/>
      <c r="W29" s="44"/>
      <c r="X29" s="44"/>
      <c r="Y29" s="44"/>
      <c r="Z29" s="44"/>
      <c r="AA29" s="44"/>
      <c r="AB29" s="44"/>
      <c r="AC29" s="44"/>
      <c r="AD29" s="44"/>
      <c r="AE29" s="44"/>
      <c r="AF29" s="9">
        <f t="shared" si="0"/>
        <v>1</v>
      </c>
      <c r="AG29" s="9">
        <f t="shared" si="1"/>
        <v>3</v>
      </c>
      <c r="AH29" s="14">
        <f t="shared" si="2"/>
        <v>285000</v>
      </c>
    </row>
    <row r="30" spans="1:34" ht="16" x14ac:dyDescent="0.2">
      <c r="A30" s="22">
        <v>22</v>
      </c>
      <c r="B30" s="23">
        <v>12180117</v>
      </c>
      <c r="C30" s="24" t="s">
        <v>304</v>
      </c>
      <c r="D30" s="24" t="s">
        <v>59</v>
      </c>
      <c r="E30" s="22" t="s">
        <v>324</v>
      </c>
      <c r="F30" s="44"/>
      <c r="G30" s="44"/>
      <c r="H30" s="44"/>
      <c r="I30" s="44"/>
      <c r="J30" s="44"/>
      <c r="K30" s="44"/>
      <c r="L30" s="47"/>
      <c r="M30" s="47"/>
      <c r="N30" s="44"/>
      <c r="O30" s="44"/>
      <c r="P30" s="44"/>
      <c r="Q30" s="44"/>
      <c r="R30" s="44"/>
      <c r="S30" s="44"/>
      <c r="T30" s="44"/>
      <c r="U30" s="48"/>
      <c r="V30" s="48"/>
      <c r="W30" s="44"/>
      <c r="X30" s="44"/>
      <c r="Y30" s="44"/>
      <c r="Z30" s="44"/>
      <c r="AA30" s="44"/>
      <c r="AB30" s="44"/>
      <c r="AC30" s="44"/>
      <c r="AD30" s="44"/>
      <c r="AE30" s="44"/>
      <c r="AF30" s="9">
        <f t="shared" si="0"/>
        <v>0</v>
      </c>
      <c r="AG30" s="9">
        <f t="shared" si="1"/>
        <v>0</v>
      </c>
      <c r="AH30" s="14">
        <f t="shared" si="2"/>
        <v>0</v>
      </c>
    </row>
    <row r="31" spans="1:34" ht="16" x14ac:dyDescent="0.2">
      <c r="A31" s="22">
        <v>23</v>
      </c>
      <c r="B31" s="23">
        <v>12180126</v>
      </c>
      <c r="C31" s="24" t="s">
        <v>305</v>
      </c>
      <c r="D31" s="24" t="s">
        <v>202</v>
      </c>
      <c r="E31" s="22" t="s">
        <v>324</v>
      </c>
      <c r="F31" s="44">
        <v>6.7</v>
      </c>
      <c r="G31" s="44">
        <v>7.3</v>
      </c>
      <c r="H31" s="44"/>
      <c r="I31" s="44">
        <v>9</v>
      </c>
      <c r="J31" s="44">
        <v>5.7</v>
      </c>
      <c r="K31" s="44">
        <v>6</v>
      </c>
      <c r="L31" s="47"/>
      <c r="M31" s="47"/>
      <c r="N31" s="44"/>
      <c r="O31" s="44"/>
      <c r="P31" s="44"/>
      <c r="Q31" s="44"/>
      <c r="R31" s="44"/>
      <c r="S31" s="44"/>
      <c r="T31" s="44"/>
      <c r="U31" s="48"/>
      <c r="V31" s="48"/>
      <c r="W31" s="44"/>
      <c r="X31" s="44"/>
      <c r="Y31" s="44"/>
      <c r="Z31" s="44"/>
      <c r="AA31" s="44"/>
      <c r="AB31" s="44"/>
      <c r="AC31" s="44">
        <v>6.5</v>
      </c>
      <c r="AD31" s="44"/>
      <c r="AE31" s="44">
        <v>6.8</v>
      </c>
      <c r="AF31" s="9">
        <f t="shared" si="0"/>
        <v>7</v>
      </c>
      <c r="AG31" s="9">
        <f t="shared" si="1"/>
        <v>21</v>
      </c>
      <c r="AH31" s="14">
        <f t="shared" si="2"/>
        <v>1995000</v>
      </c>
    </row>
    <row r="32" spans="1:34" ht="16" x14ac:dyDescent="0.2">
      <c r="A32" s="22">
        <v>24</v>
      </c>
      <c r="B32" s="23">
        <v>12180139</v>
      </c>
      <c r="C32" s="24" t="s">
        <v>263</v>
      </c>
      <c r="D32" s="24" t="s">
        <v>61</v>
      </c>
      <c r="E32" s="22" t="s">
        <v>324</v>
      </c>
      <c r="F32" s="46"/>
      <c r="G32" s="46"/>
      <c r="H32" s="46"/>
      <c r="I32" s="46"/>
      <c r="J32" s="46"/>
      <c r="K32" s="46"/>
      <c r="L32" s="47"/>
      <c r="M32" s="47"/>
      <c r="N32" s="46"/>
      <c r="O32" s="46"/>
      <c r="P32" s="46"/>
      <c r="Q32" s="46"/>
      <c r="R32" s="46"/>
      <c r="S32" s="46"/>
      <c r="T32" s="46"/>
      <c r="U32" s="48"/>
      <c r="V32" s="48"/>
      <c r="W32" s="46"/>
      <c r="X32" s="46"/>
      <c r="Y32" s="46"/>
      <c r="Z32" s="46"/>
      <c r="AA32" s="46"/>
      <c r="AB32" s="46"/>
      <c r="AC32" s="46"/>
      <c r="AD32" s="46"/>
      <c r="AE32" s="46"/>
      <c r="AF32" s="9">
        <f t="shared" si="0"/>
        <v>0</v>
      </c>
      <c r="AG32" s="9">
        <f t="shared" si="1"/>
        <v>0</v>
      </c>
      <c r="AH32" s="14">
        <f t="shared" si="2"/>
        <v>0</v>
      </c>
    </row>
    <row r="33" spans="1:34" ht="16" x14ac:dyDescent="0.2">
      <c r="A33" s="22">
        <v>25</v>
      </c>
      <c r="B33" s="23">
        <v>12180142</v>
      </c>
      <c r="C33" s="24" t="s">
        <v>63</v>
      </c>
      <c r="D33" s="24" t="s">
        <v>64</v>
      </c>
      <c r="E33" s="22" t="s">
        <v>324</v>
      </c>
      <c r="F33" s="44"/>
      <c r="G33" s="44"/>
      <c r="H33" s="44"/>
      <c r="I33" s="44"/>
      <c r="J33" s="44"/>
      <c r="K33" s="44"/>
      <c r="L33" s="47"/>
      <c r="M33" s="47"/>
      <c r="N33" s="44"/>
      <c r="O33" s="44"/>
      <c r="P33" s="44"/>
      <c r="Q33" s="44"/>
      <c r="R33" s="44"/>
      <c r="S33" s="44"/>
      <c r="T33" s="44"/>
      <c r="U33" s="48"/>
      <c r="V33" s="48"/>
      <c r="W33" s="44"/>
      <c r="X33" s="44"/>
      <c r="Y33" s="44"/>
      <c r="Z33" s="44"/>
      <c r="AA33" s="44"/>
      <c r="AB33" s="44"/>
      <c r="AC33" s="44"/>
      <c r="AD33" s="44"/>
      <c r="AE33" s="44"/>
      <c r="AF33" s="9">
        <f t="shared" si="0"/>
        <v>0</v>
      </c>
      <c r="AG33" s="9">
        <f t="shared" si="1"/>
        <v>0</v>
      </c>
      <c r="AH33" s="14">
        <f t="shared" si="2"/>
        <v>0</v>
      </c>
    </row>
    <row r="34" spans="1:34" ht="16" x14ac:dyDescent="0.2">
      <c r="A34" s="22">
        <v>26</v>
      </c>
      <c r="B34" s="23">
        <v>12180144</v>
      </c>
      <c r="C34" s="24" t="s">
        <v>96</v>
      </c>
      <c r="D34" s="24" t="s">
        <v>65</v>
      </c>
      <c r="E34" s="22" t="s">
        <v>324</v>
      </c>
      <c r="F34" s="44"/>
      <c r="G34" s="44"/>
      <c r="H34" s="44"/>
      <c r="I34" s="44"/>
      <c r="J34" s="44">
        <v>8</v>
      </c>
      <c r="K34" s="44">
        <v>7</v>
      </c>
      <c r="L34" s="47"/>
      <c r="M34" s="47"/>
      <c r="N34" s="44"/>
      <c r="O34" s="44"/>
      <c r="P34" s="44"/>
      <c r="Q34" s="44"/>
      <c r="R34" s="44"/>
      <c r="S34" s="44"/>
      <c r="T34" s="44"/>
      <c r="U34" s="48"/>
      <c r="V34" s="48"/>
      <c r="W34" s="44"/>
      <c r="X34" s="44"/>
      <c r="Y34" s="44"/>
      <c r="Z34" s="44"/>
      <c r="AA34" s="44"/>
      <c r="AB34" s="44"/>
      <c r="AC34" s="44"/>
      <c r="AD34" s="44"/>
      <c r="AE34" s="44"/>
      <c r="AF34" s="9">
        <f t="shared" si="0"/>
        <v>2</v>
      </c>
      <c r="AG34" s="9">
        <f t="shared" si="1"/>
        <v>6</v>
      </c>
      <c r="AH34" s="14">
        <f t="shared" si="2"/>
        <v>570000</v>
      </c>
    </row>
    <row r="35" spans="1:34" ht="16" x14ac:dyDescent="0.2">
      <c r="A35" s="22">
        <v>27</v>
      </c>
      <c r="B35" s="23">
        <v>12180149</v>
      </c>
      <c r="C35" s="24" t="s">
        <v>306</v>
      </c>
      <c r="D35" s="24" t="s">
        <v>319</v>
      </c>
      <c r="E35" s="22" t="s">
        <v>324</v>
      </c>
      <c r="F35" s="46"/>
      <c r="G35" s="46"/>
      <c r="H35" s="46"/>
      <c r="I35" s="46"/>
      <c r="J35" s="46"/>
      <c r="K35" s="46"/>
      <c r="L35" s="47"/>
      <c r="M35" s="47"/>
      <c r="N35" s="46"/>
      <c r="O35" s="46"/>
      <c r="P35" s="46"/>
      <c r="Q35" s="46"/>
      <c r="R35" s="46"/>
      <c r="S35" s="46"/>
      <c r="T35" s="46"/>
      <c r="U35" s="48"/>
      <c r="V35" s="48"/>
      <c r="W35" s="46"/>
      <c r="X35" s="46"/>
      <c r="Y35" s="46"/>
      <c r="Z35" s="46"/>
      <c r="AA35" s="46"/>
      <c r="AB35" s="46"/>
      <c r="AC35" s="46"/>
      <c r="AD35" s="46"/>
      <c r="AE35" s="46"/>
      <c r="AF35" s="9">
        <f t="shared" si="0"/>
        <v>0</v>
      </c>
      <c r="AG35" s="9">
        <f t="shared" si="1"/>
        <v>0</v>
      </c>
      <c r="AH35" s="14">
        <f t="shared" si="2"/>
        <v>0</v>
      </c>
    </row>
    <row r="36" spans="1:34" ht="16" x14ac:dyDescent="0.2">
      <c r="A36" s="22">
        <v>28</v>
      </c>
      <c r="B36" s="23">
        <v>12180153</v>
      </c>
      <c r="C36" s="24" t="s">
        <v>307</v>
      </c>
      <c r="D36" s="24" t="s">
        <v>67</v>
      </c>
      <c r="E36" s="22" t="s">
        <v>324</v>
      </c>
      <c r="F36" s="44"/>
      <c r="G36" s="44"/>
      <c r="H36" s="44"/>
      <c r="I36" s="44"/>
      <c r="J36" s="44">
        <v>4.5</v>
      </c>
      <c r="K36" s="44">
        <v>8.5</v>
      </c>
      <c r="L36" s="47"/>
      <c r="M36" s="47"/>
      <c r="N36" s="44"/>
      <c r="O36" s="44"/>
      <c r="P36" s="44"/>
      <c r="Q36" s="44"/>
      <c r="R36" s="44"/>
      <c r="S36" s="44"/>
      <c r="T36" s="44"/>
      <c r="U36" s="48"/>
      <c r="V36" s="48"/>
      <c r="W36" s="44"/>
      <c r="X36" s="44"/>
      <c r="Y36" s="44"/>
      <c r="Z36" s="44"/>
      <c r="AA36" s="44"/>
      <c r="AB36" s="44"/>
      <c r="AC36" s="44"/>
      <c r="AD36" s="44"/>
      <c r="AE36" s="44"/>
      <c r="AF36" s="9">
        <f t="shared" si="0"/>
        <v>2</v>
      </c>
      <c r="AG36" s="9">
        <f t="shared" si="1"/>
        <v>6</v>
      </c>
      <c r="AH36" s="14">
        <f t="shared" si="2"/>
        <v>570000</v>
      </c>
    </row>
    <row r="37" spans="1:34" ht="16" x14ac:dyDescent="0.2">
      <c r="A37" s="22">
        <v>29</v>
      </c>
      <c r="B37" s="23">
        <v>12180164</v>
      </c>
      <c r="C37" s="24" t="s">
        <v>308</v>
      </c>
      <c r="D37" s="24" t="s">
        <v>71</v>
      </c>
      <c r="E37" s="22" t="s">
        <v>324</v>
      </c>
      <c r="F37" s="44">
        <v>6.4</v>
      </c>
      <c r="G37" s="44">
        <v>5.5</v>
      </c>
      <c r="H37" s="44">
        <v>7.5</v>
      </c>
      <c r="I37" s="44">
        <v>7.6</v>
      </c>
      <c r="J37" s="44">
        <v>4.9000000000000004</v>
      </c>
      <c r="K37" s="44">
        <v>6.8</v>
      </c>
      <c r="L37" s="47"/>
      <c r="M37" s="47"/>
      <c r="N37" s="44"/>
      <c r="O37" s="44"/>
      <c r="P37" s="44"/>
      <c r="Q37" s="44"/>
      <c r="R37" s="44"/>
      <c r="S37" s="44"/>
      <c r="T37" s="44"/>
      <c r="U37" s="48"/>
      <c r="V37" s="48"/>
      <c r="W37" s="44"/>
      <c r="X37" s="44"/>
      <c r="Y37" s="44"/>
      <c r="Z37" s="44"/>
      <c r="AA37" s="44"/>
      <c r="AB37" s="44"/>
      <c r="AC37" s="44">
        <v>6.3</v>
      </c>
      <c r="AD37" s="44">
        <v>6.6</v>
      </c>
      <c r="AE37" s="44">
        <v>6.5</v>
      </c>
      <c r="AF37" s="9">
        <f t="shared" si="0"/>
        <v>9</v>
      </c>
      <c r="AG37" s="9">
        <f t="shared" si="1"/>
        <v>27</v>
      </c>
      <c r="AH37" s="14">
        <f t="shared" si="2"/>
        <v>2565000</v>
      </c>
    </row>
    <row r="38" spans="1:34" ht="16" x14ac:dyDescent="0.2">
      <c r="A38" s="22">
        <v>30</v>
      </c>
      <c r="B38" s="23">
        <v>12180167</v>
      </c>
      <c r="C38" s="24" t="s">
        <v>309</v>
      </c>
      <c r="D38" s="24" t="s">
        <v>273</v>
      </c>
      <c r="E38" s="22" t="s">
        <v>324</v>
      </c>
      <c r="F38" s="44"/>
      <c r="G38" s="44"/>
      <c r="H38" s="44"/>
      <c r="I38" s="44"/>
      <c r="J38" s="44">
        <v>4.5</v>
      </c>
      <c r="K38" s="44"/>
      <c r="L38" s="47"/>
      <c r="M38" s="47"/>
      <c r="N38" s="44"/>
      <c r="O38" s="44"/>
      <c r="P38" s="44"/>
      <c r="Q38" s="44"/>
      <c r="R38" s="44"/>
      <c r="S38" s="44"/>
      <c r="T38" s="44"/>
      <c r="U38" s="48"/>
      <c r="V38" s="48"/>
      <c r="W38" s="44"/>
      <c r="X38" s="44"/>
      <c r="Y38" s="44"/>
      <c r="Z38" s="44"/>
      <c r="AA38" s="44"/>
      <c r="AB38" s="44"/>
      <c r="AC38" s="44"/>
      <c r="AD38" s="44"/>
      <c r="AE38" s="44"/>
      <c r="AF38" s="9">
        <f t="shared" si="0"/>
        <v>1</v>
      </c>
      <c r="AG38" s="9">
        <f t="shared" si="1"/>
        <v>3</v>
      </c>
      <c r="AH38" s="14">
        <f t="shared" si="2"/>
        <v>285000</v>
      </c>
    </row>
    <row r="39" spans="1:34" ht="16" x14ac:dyDescent="0.2">
      <c r="A39" s="22">
        <v>31</v>
      </c>
      <c r="B39" s="23">
        <v>12180171</v>
      </c>
      <c r="C39" s="24" t="s">
        <v>310</v>
      </c>
      <c r="D39" s="24" t="s">
        <v>291</v>
      </c>
      <c r="E39" s="22" t="s">
        <v>324</v>
      </c>
      <c r="F39" s="44"/>
      <c r="G39" s="44"/>
      <c r="H39" s="44"/>
      <c r="I39" s="44"/>
      <c r="J39" s="44">
        <v>5.9</v>
      </c>
      <c r="K39" s="44"/>
      <c r="L39" s="47"/>
      <c r="M39" s="47"/>
      <c r="N39" s="44"/>
      <c r="O39" s="44"/>
      <c r="P39" s="44"/>
      <c r="Q39" s="44"/>
      <c r="R39" s="44"/>
      <c r="S39" s="44"/>
      <c r="T39" s="44"/>
      <c r="U39" s="48"/>
      <c r="V39" s="48"/>
      <c r="W39" s="44"/>
      <c r="X39" s="44"/>
      <c r="Y39" s="44"/>
      <c r="Z39" s="44"/>
      <c r="AA39" s="44"/>
      <c r="AB39" s="44"/>
      <c r="AC39" s="44"/>
      <c r="AD39" s="44"/>
      <c r="AE39" s="44"/>
      <c r="AF39" s="9">
        <f t="shared" si="0"/>
        <v>1</v>
      </c>
      <c r="AG39" s="9">
        <f t="shared" si="1"/>
        <v>3</v>
      </c>
      <c r="AH39" s="14">
        <f t="shared" si="2"/>
        <v>285000</v>
      </c>
    </row>
    <row r="40" spans="1:34" ht="16" x14ac:dyDescent="0.2">
      <c r="A40" s="22">
        <v>32</v>
      </c>
      <c r="B40" s="23">
        <v>12180172</v>
      </c>
      <c r="C40" s="24" t="s">
        <v>311</v>
      </c>
      <c r="D40" s="24" t="s">
        <v>291</v>
      </c>
      <c r="E40" s="22" t="s">
        <v>324</v>
      </c>
      <c r="F40" s="46"/>
      <c r="G40" s="46"/>
      <c r="H40" s="46"/>
      <c r="I40" s="46"/>
      <c r="J40" s="46"/>
      <c r="K40" s="46"/>
      <c r="L40" s="47"/>
      <c r="M40" s="47"/>
      <c r="N40" s="46"/>
      <c r="O40" s="46"/>
      <c r="P40" s="46"/>
      <c r="Q40" s="46"/>
      <c r="R40" s="46"/>
      <c r="S40" s="46"/>
      <c r="T40" s="46"/>
      <c r="U40" s="48"/>
      <c r="V40" s="48"/>
      <c r="W40" s="46"/>
      <c r="X40" s="46"/>
      <c r="Y40" s="46"/>
      <c r="Z40" s="46"/>
      <c r="AA40" s="46"/>
      <c r="AB40" s="46"/>
      <c r="AC40" s="46"/>
      <c r="AD40" s="46"/>
      <c r="AE40" s="46"/>
      <c r="AF40" s="9">
        <f t="shared" si="0"/>
        <v>0</v>
      </c>
      <c r="AG40" s="9">
        <f t="shared" si="1"/>
        <v>0</v>
      </c>
      <c r="AH40" s="14">
        <f t="shared" si="2"/>
        <v>0</v>
      </c>
    </row>
    <row r="41" spans="1:34" ht="16" x14ac:dyDescent="0.2">
      <c r="A41" s="22">
        <v>33</v>
      </c>
      <c r="B41" s="23">
        <v>12180178</v>
      </c>
      <c r="C41" s="24" t="s">
        <v>312</v>
      </c>
      <c r="D41" s="24" t="s">
        <v>73</v>
      </c>
      <c r="E41" s="22" t="s">
        <v>324</v>
      </c>
      <c r="F41" s="44"/>
      <c r="G41" s="44"/>
      <c r="H41" s="44"/>
      <c r="I41" s="44"/>
      <c r="J41" s="44">
        <v>8.5</v>
      </c>
      <c r="K41" s="44"/>
      <c r="L41" s="47"/>
      <c r="M41" s="47"/>
      <c r="N41" s="44"/>
      <c r="O41" s="44"/>
      <c r="P41" s="44"/>
      <c r="Q41" s="44"/>
      <c r="R41" s="44"/>
      <c r="S41" s="44"/>
      <c r="T41" s="44"/>
      <c r="U41" s="48"/>
      <c r="V41" s="48"/>
      <c r="W41" s="44"/>
      <c r="X41" s="44"/>
      <c r="Y41" s="44"/>
      <c r="Z41" s="44"/>
      <c r="AA41" s="44"/>
      <c r="AB41" s="44"/>
      <c r="AC41" s="44"/>
      <c r="AD41" s="44"/>
      <c r="AE41" s="44"/>
      <c r="AF41" s="9">
        <f t="shared" si="0"/>
        <v>1</v>
      </c>
      <c r="AG41" s="9">
        <f t="shared" si="1"/>
        <v>3</v>
      </c>
      <c r="AH41" s="14">
        <f t="shared" si="2"/>
        <v>285000</v>
      </c>
    </row>
    <row r="42" spans="1:34" ht="16" x14ac:dyDescent="0.2">
      <c r="A42" s="22">
        <v>34</v>
      </c>
      <c r="B42" s="23">
        <v>12180179</v>
      </c>
      <c r="C42" s="24" t="s">
        <v>313</v>
      </c>
      <c r="D42" s="24" t="s">
        <v>73</v>
      </c>
      <c r="E42" s="22" t="s">
        <v>324</v>
      </c>
      <c r="F42" s="44"/>
      <c r="G42" s="44"/>
      <c r="H42" s="44"/>
      <c r="I42" s="44"/>
      <c r="J42" s="44">
        <v>4.7</v>
      </c>
      <c r="K42" s="44">
        <v>5.5</v>
      </c>
      <c r="L42" s="47"/>
      <c r="M42" s="47"/>
      <c r="N42" s="44"/>
      <c r="O42" s="44"/>
      <c r="P42" s="44"/>
      <c r="Q42" s="44"/>
      <c r="R42" s="44"/>
      <c r="S42" s="44"/>
      <c r="T42" s="44"/>
      <c r="U42" s="48"/>
      <c r="V42" s="48"/>
      <c r="W42" s="44"/>
      <c r="X42" s="44"/>
      <c r="Y42" s="44"/>
      <c r="Z42" s="44"/>
      <c r="AA42" s="44"/>
      <c r="AB42" s="44"/>
      <c r="AC42" s="44"/>
      <c r="AD42" s="44"/>
      <c r="AE42" s="44"/>
      <c r="AF42" s="9">
        <f t="shared" si="0"/>
        <v>2</v>
      </c>
      <c r="AG42" s="9">
        <f t="shared" si="1"/>
        <v>6</v>
      </c>
      <c r="AH42" s="14">
        <f t="shared" si="2"/>
        <v>570000</v>
      </c>
    </row>
    <row r="43" spans="1:34" ht="16" x14ac:dyDescent="0.2">
      <c r="A43" s="22">
        <v>35</v>
      </c>
      <c r="B43" s="23">
        <v>12180192</v>
      </c>
      <c r="C43" s="24" t="s">
        <v>314</v>
      </c>
      <c r="D43" s="24" t="s">
        <v>320</v>
      </c>
      <c r="E43" s="22" t="s">
        <v>324</v>
      </c>
      <c r="F43" s="44">
        <v>8.4</v>
      </c>
      <c r="G43" s="44">
        <v>6.7</v>
      </c>
      <c r="H43" s="44"/>
      <c r="I43" s="44"/>
      <c r="J43" s="44"/>
      <c r="K43" s="44"/>
      <c r="L43" s="47"/>
      <c r="M43" s="47"/>
      <c r="N43" s="44"/>
      <c r="O43" s="44"/>
      <c r="P43" s="44"/>
      <c r="Q43" s="44"/>
      <c r="R43" s="44"/>
      <c r="S43" s="44"/>
      <c r="T43" s="44"/>
      <c r="U43" s="48"/>
      <c r="V43" s="48"/>
      <c r="W43" s="44"/>
      <c r="X43" s="44"/>
      <c r="Y43" s="44"/>
      <c r="Z43" s="44"/>
      <c r="AA43" s="44"/>
      <c r="AB43" s="44"/>
      <c r="AC43" s="44">
        <v>6.9</v>
      </c>
      <c r="AD43" s="44"/>
      <c r="AE43" s="44"/>
      <c r="AF43" s="9">
        <f t="shared" si="0"/>
        <v>3</v>
      </c>
      <c r="AG43" s="9">
        <f t="shared" si="1"/>
        <v>9</v>
      </c>
      <c r="AH43" s="14">
        <f t="shared" si="2"/>
        <v>855000</v>
      </c>
    </row>
    <row r="44" spans="1:34" ht="16" x14ac:dyDescent="0.2">
      <c r="A44" s="22">
        <v>36</v>
      </c>
      <c r="B44" s="23">
        <v>12180202</v>
      </c>
      <c r="C44" s="24" t="s">
        <v>123</v>
      </c>
      <c r="D44" s="24" t="s">
        <v>321</v>
      </c>
      <c r="E44" s="22" t="s">
        <v>324</v>
      </c>
      <c r="F44" s="46"/>
      <c r="G44" s="46"/>
      <c r="H44" s="46"/>
      <c r="I44" s="46"/>
      <c r="J44" s="46"/>
      <c r="K44" s="46"/>
      <c r="L44" s="47"/>
      <c r="M44" s="47"/>
      <c r="N44" s="46"/>
      <c r="O44" s="46"/>
      <c r="P44" s="46"/>
      <c r="Q44" s="46"/>
      <c r="R44" s="46"/>
      <c r="S44" s="46"/>
      <c r="T44" s="46"/>
      <c r="U44" s="48"/>
      <c r="V44" s="48"/>
      <c r="W44" s="46"/>
      <c r="X44" s="46"/>
      <c r="Y44" s="46"/>
      <c r="Z44" s="46"/>
      <c r="AA44" s="46"/>
      <c r="AB44" s="46"/>
      <c r="AC44" s="46"/>
      <c r="AD44" s="46"/>
      <c r="AE44" s="46"/>
      <c r="AF44" s="9">
        <f t="shared" si="0"/>
        <v>0</v>
      </c>
      <c r="AG44" s="9">
        <f t="shared" si="1"/>
        <v>0</v>
      </c>
      <c r="AH44" s="14">
        <f t="shared" si="2"/>
        <v>0</v>
      </c>
    </row>
    <row r="45" spans="1:34" ht="16" x14ac:dyDescent="0.2">
      <c r="A45" s="22">
        <v>37</v>
      </c>
      <c r="B45" s="23">
        <v>12180206</v>
      </c>
      <c r="C45" s="24" t="s">
        <v>315</v>
      </c>
      <c r="D45" s="24" t="s">
        <v>237</v>
      </c>
      <c r="E45" s="22" t="s">
        <v>324</v>
      </c>
      <c r="F45" s="44"/>
      <c r="G45" s="44"/>
      <c r="H45" s="44"/>
      <c r="I45" s="44"/>
      <c r="J45" s="44">
        <v>6</v>
      </c>
      <c r="K45" s="44"/>
      <c r="L45" s="47"/>
      <c r="M45" s="47"/>
      <c r="N45" s="44"/>
      <c r="O45" s="44"/>
      <c r="P45" s="44"/>
      <c r="Q45" s="44"/>
      <c r="R45" s="44"/>
      <c r="S45" s="44"/>
      <c r="T45" s="44"/>
      <c r="U45" s="48"/>
      <c r="V45" s="48"/>
      <c r="W45" s="44"/>
      <c r="X45" s="44"/>
      <c r="Y45" s="44"/>
      <c r="Z45" s="44"/>
      <c r="AA45" s="44"/>
      <c r="AB45" s="44"/>
      <c r="AC45" s="44"/>
      <c r="AD45" s="44"/>
      <c r="AE45" s="44"/>
      <c r="AF45" s="9">
        <f t="shared" si="0"/>
        <v>1</v>
      </c>
      <c r="AG45" s="9">
        <f t="shared" si="1"/>
        <v>3</v>
      </c>
      <c r="AH45" s="14">
        <f t="shared" si="2"/>
        <v>285000</v>
      </c>
    </row>
    <row r="46" spans="1:34" ht="16" x14ac:dyDescent="0.2">
      <c r="A46" s="22">
        <v>38</v>
      </c>
      <c r="B46" s="23">
        <v>12180207</v>
      </c>
      <c r="C46" s="24" t="s">
        <v>316</v>
      </c>
      <c r="D46" s="24" t="s">
        <v>322</v>
      </c>
      <c r="E46" s="22" t="s">
        <v>324</v>
      </c>
      <c r="F46" s="44"/>
      <c r="G46" s="44"/>
      <c r="H46" s="44"/>
      <c r="I46" s="44"/>
      <c r="J46" s="44"/>
      <c r="K46" s="44"/>
      <c r="L46" s="47"/>
      <c r="M46" s="47"/>
      <c r="N46" s="44"/>
      <c r="O46" s="44"/>
      <c r="P46" s="44"/>
      <c r="Q46" s="44"/>
      <c r="R46" s="44"/>
      <c r="S46" s="44"/>
      <c r="T46" s="44"/>
      <c r="U46" s="48"/>
      <c r="V46" s="48"/>
      <c r="W46" s="44"/>
      <c r="X46" s="44"/>
      <c r="Y46" s="44"/>
      <c r="Z46" s="44"/>
      <c r="AA46" s="44"/>
      <c r="AB46" s="44"/>
      <c r="AC46" s="44"/>
      <c r="AD46" s="44"/>
      <c r="AE46" s="44"/>
      <c r="AF46" s="9">
        <f t="shared" si="0"/>
        <v>0</v>
      </c>
      <c r="AG46" s="9">
        <f t="shared" si="1"/>
        <v>0</v>
      </c>
      <c r="AH46" s="14">
        <f t="shared" si="2"/>
        <v>0</v>
      </c>
    </row>
    <row r="47" spans="1:34" ht="16" x14ac:dyDescent="0.2">
      <c r="A47" s="22">
        <v>39</v>
      </c>
      <c r="B47" s="23">
        <v>12180216</v>
      </c>
      <c r="C47" s="24" t="s">
        <v>174</v>
      </c>
      <c r="D47" s="24" t="s">
        <v>80</v>
      </c>
      <c r="E47" s="22" t="s">
        <v>324</v>
      </c>
      <c r="F47" s="46"/>
      <c r="G47" s="46"/>
      <c r="H47" s="46"/>
      <c r="I47" s="46"/>
      <c r="J47" s="46"/>
      <c r="K47" s="46"/>
      <c r="L47" s="47"/>
      <c r="M47" s="47"/>
      <c r="N47" s="46"/>
      <c r="O47" s="46"/>
      <c r="P47" s="46"/>
      <c r="Q47" s="46"/>
      <c r="R47" s="46"/>
      <c r="S47" s="46"/>
      <c r="T47" s="46"/>
      <c r="U47" s="48"/>
      <c r="V47" s="48"/>
      <c r="W47" s="46"/>
      <c r="X47" s="46"/>
      <c r="Y47" s="46"/>
      <c r="Z47" s="46"/>
      <c r="AA47" s="46"/>
      <c r="AB47" s="46"/>
      <c r="AC47" s="46"/>
      <c r="AD47" s="46"/>
      <c r="AE47" s="46"/>
      <c r="AF47" s="9">
        <f t="shared" si="0"/>
        <v>0</v>
      </c>
      <c r="AG47" s="9">
        <f t="shared" si="1"/>
        <v>0</v>
      </c>
      <c r="AH47" s="14">
        <f t="shared" si="2"/>
        <v>0</v>
      </c>
    </row>
    <row r="48" spans="1:34" ht="16" x14ac:dyDescent="0.2">
      <c r="A48" s="22">
        <v>40</v>
      </c>
      <c r="B48" s="23">
        <v>12180220</v>
      </c>
      <c r="C48" s="24" t="s">
        <v>79</v>
      </c>
      <c r="D48" s="24" t="s">
        <v>80</v>
      </c>
      <c r="E48" s="22" t="s">
        <v>324</v>
      </c>
      <c r="F48" s="44"/>
      <c r="G48" s="44"/>
      <c r="H48" s="44"/>
      <c r="I48" s="44"/>
      <c r="J48" s="44"/>
      <c r="K48" s="44"/>
      <c r="L48" s="47"/>
      <c r="M48" s="47"/>
      <c r="N48" s="44"/>
      <c r="O48" s="44"/>
      <c r="P48" s="44"/>
      <c r="Q48" s="44"/>
      <c r="R48" s="44"/>
      <c r="S48" s="44"/>
      <c r="T48" s="44"/>
      <c r="U48" s="48"/>
      <c r="V48" s="48"/>
      <c r="W48" s="44"/>
      <c r="X48" s="44"/>
      <c r="Y48" s="44"/>
      <c r="Z48" s="44"/>
      <c r="AA48" s="44"/>
      <c r="AB48" s="44"/>
      <c r="AC48" s="44"/>
      <c r="AD48" s="44"/>
      <c r="AE48" s="44"/>
      <c r="AF48" s="9">
        <f t="shared" si="0"/>
        <v>0</v>
      </c>
      <c r="AG48" s="9">
        <f t="shared" si="1"/>
        <v>0</v>
      </c>
      <c r="AH48" s="14">
        <f t="shared" si="2"/>
        <v>0</v>
      </c>
    </row>
    <row r="49" spans="1:35" ht="16" x14ac:dyDescent="0.2">
      <c r="A49" s="22">
        <v>41</v>
      </c>
      <c r="B49" s="23">
        <v>12180221</v>
      </c>
      <c r="C49" s="24" t="s">
        <v>298</v>
      </c>
      <c r="D49" s="24" t="s">
        <v>237</v>
      </c>
      <c r="E49" s="22" t="s">
        <v>324</v>
      </c>
      <c r="F49" s="44"/>
      <c r="G49" s="44"/>
      <c r="H49" s="44"/>
      <c r="I49" s="44"/>
      <c r="J49" s="44">
        <v>6.5</v>
      </c>
      <c r="K49" s="44"/>
      <c r="L49" s="47"/>
      <c r="M49" s="47"/>
      <c r="N49" s="44"/>
      <c r="O49" s="44"/>
      <c r="P49" s="44"/>
      <c r="Q49" s="44"/>
      <c r="R49" s="44"/>
      <c r="S49" s="44"/>
      <c r="T49" s="44"/>
      <c r="U49" s="48"/>
      <c r="V49" s="48"/>
      <c r="W49" s="44"/>
      <c r="X49" s="44"/>
      <c r="Y49" s="44"/>
      <c r="Z49" s="44"/>
      <c r="AA49" s="44"/>
      <c r="AB49" s="44"/>
      <c r="AC49" s="44"/>
      <c r="AD49" s="44"/>
      <c r="AE49" s="44"/>
      <c r="AF49" s="9">
        <f t="shared" si="0"/>
        <v>1</v>
      </c>
      <c r="AG49" s="9">
        <f t="shared" si="1"/>
        <v>3</v>
      </c>
      <c r="AH49" s="14">
        <f t="shared" si="2"/>
        <v>285000</v>
      </c>
    </row>
    <row r="50" spans="1:35" ht="16" x14ac:dyDescent="0.2">
      <c r="A50" s="22">
        <v>42</v>
      </c>
      <c r="B50" s="23">
        <v>12180222</v>
      </c>
      <c r="C50" s="24" t="s">
        <v>123</v>
      </c>
      <c r="D50" s="24" t="s">
        <v>198</v>
      </c>
      <c r="E50" s="22" t="s">
        <v>324</v>
      </c>
      <c r="F50" s="44"/>
      <c r="G50" s="44"/>
      <c r="H50" s="44"/>
      <c r="I50" s="44"/>
      <c r="J50" s="44"/>
      <c r="K50" s="44"/>
      <c r="L50" s="47"/>
      <c r="M50" s="47"/>
      <c r="N50" s="44"/>
      <c r="O50" s="44"/>
      <c r="P50" s="44"/>
      <c r="Q50" s="44"/>
      <c r="R50" s="44"/>
      <c r="S50" s="44"/>
      <c r="T50" s="44"/>
      <c r="U50" s="48"/>
      <c r="V50" s="48"/>
      <c r="W50" s="44"/>
      <c r="X50" s="44"/>
      <c r="Y50" s="44"/>
      <c r="Z50" s="44"/>
      <c r="AA50" s="44"/>
      <c r="AB50" s="44"/>
      <c r="AC50" s="44"/>
      <c r="AD50" s="44"/>
      <c r="AE50" s="44"/>
      <c r="AF50" s="9">
        <f t="shared" si="0"/>
        <v>0</v>
      </c>
      <c r="AG50" s="9">
        <f t="shared" si="1"/>
        <v>0</v>
      </c>
      <c r="AH50" s="14">
        <f t="shared" si="2"/>
        <v>0</v>
      </c>
    </row>
    <row r="51" spans="1:35" ht="16" x14ac:dyDescent="0.2">
      <c r="A51" s="22">
        <v>43</v>
      </c>
      <c r="B51" s="23">
        <v>12180223</v>
      </c>
      <c r="C51" s="24" t="s">
        <v>317</v>
      </c>
      <c r="D51" s="24" t="s">
        <v>323</v>
      </c>
      <c r="E51" s="22" t="s">
        <v>324</v>
      </c>
      <c r="F51" s="44"/>
      <c r="G51" s="44"/>
      <c r="H51" s="44"/>
      <c r="I51" s="44"/>
      <c r="J51" s="44">
        <v>8.5</v>
      </c>
      <c r="K51" s="44">
        <v>7</v>
      </c>
      <c r="L51" s="47"/>
      <c r="M51" s="47"/>
      <c r="N51" s="44"/>
      <c r="O51" s="44"/>
      <c r="P51" s="44"/>
      <c r="Q51" s="44"/>
      <c r="R51" s="44"/>
      <c r="S51" s="44"/>
      <c r="T51" s="44"/>
      <c r="U51" s="48"/>
      <c r="V51" s="48"/>
      <c r="W51" s="44"/>
      <c r="X51" s="44"/>
      <c r="Y51" s="44"/>
      <c r="Z51" s="44"/>
      <c r="AA51" s="44"/>
      <c r="AB51" s="44"/>
      <c r="AC51" s="44"/>
      <c r="AD51" s="44"/>
      <c r="AE51" s="44"/>
      <c r="AF51" s="9">
        <f t="shared" si="0"/>
        <v>2</v>
      </c>
      <c r="AG51" s="9">
        <f t="shared" si="1"/>
        <v>6</v>
      </c>
      <c r="AH51" s="14">
        <f t="shared" si="2"/>
        <v>570000</v>
      </c>
    </row>
    <row r="52" spans="1:35" x14ac:dyDescent="0.15">
      <c r="A52" s="223" t="s">
        <v>82</v>
      </c>
      <c r="B52" s="224"/>
      <c r="C52" s="224"/>
      <c r="D52" s="224"/>
      <c r="E52" s="225"/>
      <c r="F52" s="9">
        <f t="shared" ref="F52:AE52" si="3">COUNTIF(F19:F51, "&gt;=4.5")</f>
        <v>0</v>
      </c>
      <c r="G52" s="9">
        <f t="shared" si="3"/>
        <v>0</v>
      </c>
      <c r="H52" s="9">
        <f t="shared" si="3"/>
        <v>0</v>
      </c>
      <c r="I52" s="9">
        <f t="shared" si="3"/>
        <v>0</v>
      </c>
      <c r="J52" s="9">
        <f t="shared" si="3"/>
        <v>0</v>
      </c>
      <c r="K52" s="9">
        <f t="shared" si="3"/>
        <v>0</v>
      </c>
      <c r="L52" s="9">
        <f t="shared" si="3"/>
        <v>0</v>
      </c>
      <c r="M52" s="9">
        <f t="shared" si="3"/>
        <v>0</v>
      </c>
      <c r="N52" s="9">
        <f t="shared" si="3"/>
        <v>0</v>
      </c>
      <c r="O52" s="9">
        <f t="shared" si="3"/>
        <v>0</v>
      </c>
      <c r="P52" s="9">
        <f t="shared" si="3"/>
        <v>0</v>
      </c>
      <c r="Q52" s="9">
        <f t="shared" si="3"/>
        <v>0</v>
      </c>
      <c r="R52" s="9">
        <f t="shared" si="3"/>
        <v>0</v>
      </c>
      <c r="S52" s="9">
        <f t="shared" si="3"/>
        <v>0</v>
      </c>
      <c r="T52" s="9">
        <f t="shared" si="3"/>
        <v>0</v>
      </c>
      <c r="U52" s="9">
        <f t="shared" si="3"/>
        <v>0</v>
      </c>
      <c r="V52" s="9">
        <f t="shared" si="3"/>
        <v>0</v>
      </c>
      <c r="W52" s="9">
        <f t="shared" si="3"/>
        <v>0</v>
      </c>
      <c r="X52" s="9">
        <f t="shared" si="3"/>
        <v>0</v>
      </c>
      <c r="Y52" s="9">
        <f t="shared" si="3"/>
        <v>0</v>
      </c>
      <c r="Z52" s="9">
        <f t="shared" si="3"/>
        <v>0</v>
      </c>
      <c r="AA52" s="9">
        <f t="shared" si="3"/>
        <v>0</v>
      </c>
      <c r="AB52" s="9">
        <f t="shared" si="3"/>
        <v>0</v>
      </c>
      <c r="AC52" s="9">
        <f t="shared" si="3"/>
        <v>0</v>
      </c>
      <c r="AD52" s="9">
        <f t="shared" si="3"/>
        <v>0</v>
      </c>
      <c r="AE52" s="9">
        <f t="shared" si="3"/>
        <v>0</v>
      </c>
      <c r="AF52" s="17">
        <f>SUM(AF19:AF51)</f>
        <v>46</v>
      </c>
      <c r="AG52" s="17">
        <f>SUM(AG9:AG51)</f>
        <v>195</v>
      </c>
      <c r="AH52" s="18">
        <f>AG52*95000</f>
        <v>18525000</v>
      </c>
      <c r="AI52" s="100">
        <f>SUM(AH9:AH51)</f>
        <v>18525000</v>
      </c>
    </row>
    <row r="53" spans="1:35" x14ac:dyDescent="0.15">
      <c r="S53" s="222"/>
      <c r="T53" s="222"/>
      <c r="U53" s="222"/>
      <c r="V53" s="222"/>
      <c r="W53" s="222"/>
      <c r="X53" s="222"/>
      <c r="Y53" s="222"/>
      <c r="Z53" s="222"/>
      <c r="AA53" s="222"/>
      <c r="AB53" s="222"/>
      <c r="AC53" s="222"/>
      <c r="AD53" s="222"/>
    </row>
    <row r="54" spans="1:35" x14ac:dyDescent="0.15">
      <c r="A54" s="34"/>
      <c r="B54" s="208"/>
      <c r="C54" s="208"/>
      <c r="D54" s="208"/>
      <c r="E54" s="208"/>
      <c r="F54" s="208"/>
      <c r="G54" s="208"/>
      <c r="H54" s="208"/>
      <c r="I54" s="208"/>
      <c r="S54" s="208"/>
      <c r="T54" s="208"/>
      <c r="U54" s="208"/>
      <c r="V54" s="208"/>
      <c r="W54" s="208"/>
      <c r="X54" s="208"/>
      <c r="Y54" s="208"/>
      <c r="Z54" s="208"/>
      <c r="AA54" s="208"/>
      <c r="AB54" s="208"/>
      <c r="AC54" s="208"/>
      <c r="AD54" s="208"/>
    </row>
    <row r="55" spans="1:35" ht="17" x14ac:dyDescent="0.2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214" t="s">
        <v>83</v>
      </c>
      <c r="Y55" s="214"/>
      <c r="Z55" s="214"/>
      <c r="AA55" s="214"/>
      <c r="AB55" s="214"/>
      <c r="AC55" s="214"/>
      <c r="AD55" s="214"/>
      <c r="AE55" s="214"/>
      <c r="AF55" s="214"/>
      <c r="AG55" s="214"/>
      <c r="AH55" s="214"/>
      <c r="AI55" s="214"/>
    </row>
    <row r="56" spans="1:35" ht="17" x14ac:dyDescent="0.2">
      <c r="A56" s="214" t="s">
        <v>84</v>
      </c>
      <c r="B56" s="214"/>
      <c r="C56" s="214"/>
      <c r="D56" s="214"/>
      <c r="E56" s="19"/>
      <c r="F56" s="214" t="s">
        <v>85</v>
      </c>
      <c r="G56" s="214"/>
      <c r="H56" s="214"/>
      <c r="I56" s="214"/>
      <c r="J56" s="214"/>
      <c r="K56" s="214"/>
      <c r="L56" s="214"/>
      <c r="M56" s="214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214" t="s">
        <v>86</v>
      </c>
      <c r="Y56" s="215"/>
      <c r="Z56" s="215"/>
      <c r="AA56" s="215"/>
      <c r="AB56" s="215"/>
      <c r="AC56" s="215"/>
      <c r="AD56" s="215"/>
      <c r="AE56" s="215"/>
      <c r="AF56" s="215"/>
      <c r="AG56" s="215"/>
      <c r="AH56" s="215"/>
      <c r="AI56" s="215"/>
    </row>
    <row r="57" spans="1:35" ht="17" x14ac:dyDescent="0.2">
      <c r="A57" s="20"/>
      <c r="B57" s="21"/>
      <c r="C57" s="21"/>
      <c r="D57" s="21"/>
      <c r="E57" s="19"/>
      <c r="F57" s="20"/>
      <c r="G57" s="20"/>
      <c r="H57" s="20"/>
      <c r="I57" s="20"/>
      <c r="J57" s="20"/>
      <c r="K57" s="20"/>
      <c r="L57" s="20"/>
      <c r="M57" s="20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20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</row>
    <row r="58" spans="1:35" ht="17" x14ac:dyDescent="0.2">
      <c r="A58" s="20"/>
      <c r="B58" s="21"/>
      <c r="C58" s="21"/>
      <c r="D58" s="21"/>
      <c r="E58" s="19"/>
      <c r="F58" s="20"/>
      <c r="G58" s="20"/>
      <c r="H58" s="20"/>
      <c r="I58" s="20"/>
      <c r="J58" s="20"/>
      <c r="K58" s="20"/>
      <c r="L58" s="20"/>
      <c r="M58" s="20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20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</row>
    <row r="59" spans="1:35" ht="17" x14ac:dyDescent="0.2">
      <c r="A59" s="20"/>
      <c r="B59" s="21"/>
      <c r="C59" s="21"/>
      <c r="D59" s="21"/>
      <c r="E59" s="19"/>
      <c r="F59" s="20"/>
      <c r="G59" s="20"/>
      <c r="H59" s="20"/>
      <c r="I59" s="20"/>
      <c r="J59" s="20"/>
      <c r="K59" s="20"/>
      <c r="L59" s="20"/>
      <c r="M59" s="20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20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</row>
    <row r="60" spans="1:35" ht="17" x14ac:dyDescent="0.2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</row>
    <row r="61" spans="1:35" ht="17" x14ac:dyDescent="0.2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</row>
    <row r="62" spans="1:35" ht="17" x14ac:dyDescent="0.2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</row>
    <row r="63" spans="1:35" ht="17" x14ac:dyDescent="0.2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</row>
    <row r="64" spans="1:35" ht="17" x14ac:dyDescent="0.2">
      <c r="A64" s="214" t="s">
        <v>326</v>
      </c>
      <c r="B64" s="214"/>
      <c r="C64" s="214"/>
      <c r="D64" s="214"/>
      <c r="E64" s="19"/>
      <c r="F64" s="214" t="s">
        <v>327</v>
      </c>
      <c r="G64" s="215"/>
      <c r="H64" s="215"/>
      <c r="I64" s="215"/>
      <c r="J64" s="215"/>
      <c r="K64" s="215"/>
      <c r="L64" s="215"/>
      <c r="M64" s="215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214" t="s">
        <v>89</v>
      </c>
      <c r="Y64" s="214"/>
      <c r="Z64" s="214"/>
      <c r="AA64" s="214"/>
      <c r="AB64" s="214"/>
      <c r="AC64" s="214"/>
      <c r="AD64" s="214"/>
      <c r="AE64" s="214"/>
      <c r="AF64" s="214"/>
      <c r="AG64" s="214"/>
      <c r="AH64" s="214"/>
      <c r="AI64" s="214"/>
    </row>
    <row r="65" spans="1:35" ht="17" x14ac:dyDescent="0.2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</row>
    <row r="107" spans="1:32" ht="17" x14ac:dyDescent="0.2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</row>
    <row r="108" spans="1:32" ht="17" x14ac:dyDescent="0.2">
      <c r="A108" s="19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</row>
    <row r="109" spans="1:32" ht="17" x14ac:dyDescent="0.2">
      <c r="A109" s="19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</row>
    <row r="110" spans="1:32" ht="17" x14ac:dyDescent="0.2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</row>
    <row r="111" spans="1:32" ht="17" x14ac:dyDescent="0.2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</row>
    <row r="112" spans="1:32" ht="17" x14ac:dyDescent="0.2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</row>
    <row r="113" spans="1:32" ht="17" x14ac:dyDescent="0.2">
      <c r="A113" s="19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</row>
    <row r="114" spans="1:32" ht="17" x14ac:dyDescent="0.2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</row>
    <row r="115" spans="1:32" ht="17" x14ac:dyDescent="0.2">
      <c r="A115" s="19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</row>
    <row r="116" spans="1:32" ht="17" x14ac:dyDescent="0.2">
      <c r="A116" s="19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</row>
    <row r="117" spans="1:32" ht="17" x14ac:dyDescent="0.2">
      <c r="A117" s="19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</row>
    <row r="151" spans="2:2" ht="17" x14ac:dyDescent="0.2">
      <c r="B151" s="19"/>
    </row>
    <row r="152" spans="2:2" ht="17" x14ac:dyDescent="0.2">
      <c r="B152" s="19"/>
    </row>
    <row r="153" spans="2:2" ht="17" x14ac:dyDescent="0.2">
      <c r="B153" s="19"/>
    </row>
    <row r="154" spans="2:2" ht="17" x14ac:dyDescent="0.2">
      <c r="B154" s="19"/>
    </row>
    <row r="155" spans="2:2" ht="17" x14ac:dyDescent="0.2">
      <c r="B155" s="19"/>
    </row>
    <row r="156" spans="2:2" ht="17" x14ac:dyDescent="0.2">
      <c r="B156" s="19"/>
    </row>
    <row r="157" spans="2:2" ht="17" x14ac:dyDescent="0.2">
      <c r="B157" s="19"/>
    </row>
    <row r="158" spans="2:2" ht="17" x14ac:dyDescent="0.2">
      <c r="B158" s="19"/>
    </row>
    <row r="159" spans="2:2" ht="17" x14ac:dyDescent="0.2">
      <c r="B159" s="19"/>
    </row>
    <row r="160" spans="2:2" ht="17" x14ac:dyDescent="0.2">
      <c r="B160" s="19"/>
    </row>
  </sheetData>
  <mergeCells count="22">
    <mergeCell ref="A56:D56"/>
    <mergeCell ref="F56:M56"/>
    <mergeCell ref="X56:AI56"/>
    <mergeCell ref="A64:D64"/>
    <mergeCell ref="F64:M64"/>
    <mergeCell ref="X64:AI64"/>
    <mergeCell ref="S53:AD53"/>
    <mergeCell ref="B54:I54"/>
    <mergeCell ref="S54:AD54"/>
    <mergeCell ref="A52:E52"/>
    <mergeCell ref="X55:AI55"/>
    <mergeCell ref="AG6:AG8"/>
    <mergeCell ref="AH6:AH8"/>
    <mergeCell ref="A1:G1"/>
    <mergeCell ref="A2:G2"/>
    <mergeCell ref="A4:AH4"/>
    <mergeCell ref="A5:AH5"/>
    <mergeCell ref="A6:A8"/>
    <mergeCell ref="B6:B8"/>
    <mergeCell ref="C6:C8"/>
    <mergeCell ref="D6:D8"/>
    <mergeCell ref="AF6:AF8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68"/>
  <sheetViews>
    <sheetView tabSelected="1" workbookViewId="0">
      <pane xSplit="4" ySplit="7" topLeftCell="E8" activePane="bottomRight" state="frozen"/>
      <selection pane="topRight" activeCell="E1" sqref="E1"/>
      <selection pane="bottomLeft" activeCell="A8" sqref="A8"/>
      <selection pane="bottomRight" activeCell="A5" sqref="A5:AQ5"/>
    </sheetView>
  </sheetViews>
  <sheetFormatPr baseColWidth="10" defaultColWidth="9.1640625" defaultRowHeight="14" x14ac:dyDescent="0.15"/>
  <cols>
    <col min="1" max="1" width="5.1640625" style="50" customWidth="1"/>
    <col min="2" max="2" width="11.6640625" style="50" bestFit="1" customWidth="1"/>
    <col min="3" max="3" width="18.6640625" style="1" customWidth="1"/>
    <col min="4" max="4" width="8.6640625" style="1" bestFit="1" customWidth="1"/>
    <col min="5" max="5" width="10.1640625" style="1" bestFit="1" customWidth="1"/>
    <col min="6" max="7" width="3.6640625" style="1" bestFit="1" customWidth="1"/>
    <col min="8" max="8" width="3.6640625" style="1" customWidth="1"/>
    <col min="9" max="9" width="3.6640625" style="1" bestFit="1" customWidth="1"/>
    <col min="10" max="10" width="3.1640625" style="1" customWidth="1"/>
    <col min="11" max="11" width="3.6640625" style="1" bestFit="1" customWidth="1"/>
    <col min="12" max="12" width="3.6640625" style="1" customWidth="1"/>
    <col min="13" max="13" width="3.6640625" style="1" bestFit="1" customWidth="1"/>
    <col min="14" max="14" width="3.6640625" style="1" customWidth="1"/>
    <col min="15" max="15" width="3.6640625" style="1" bestFit="1" customWidth="1"/>
    <col min="16" max="21" width="3.6640625" style="1" customWidth="1"/>
    <col min="22" max="22" width="4" style="1" bestFit="1" customWidth="1"/>
    <col min="23" max="42" width="3.6640625" style="1" customWidth="1"/>
    <col min="43" max="43" width="9.83203125" style="1" customWidth="1"/>
    <col min="44" max="16384" width="9.1640625" style="1"/>
  </cols>
  <sheetData>
    <row r="1" spans="1:44" x14ac:dyDescent="0.15">
      <c r="A1" s="155" t="s">
        <v>0</v>
      </c>
      <c r="B1" s="155"/>
      <c r="C1" s="155"/>
      <c r="D1" s="155"/>
      <c r="E1" s="155"/>
      <c r="F1" s="155"/>
      <c r="G1" s="155"/>
    </row>
    <row r="2" spans="1:44" x14ac:dyDescent="0.15">
      <c r="A2" s="156" t="s">
        <v>1</v>
      </c>
      <c r="B2" s="156"/>
      <c r="C2" s="156"/>
      <c r="D2" s="156"/>
      <c r="E2" s="156"/>
      <c r="F2" s="156"/>
      <c r="G2" s="156"/>
    </row>
    <row r="3" spans="1:44" x14ac:dyDescent="0.15">
      <c r="A3" s="51"/>
      <c r="B3" s="51"/>
      <c r="C3" s="51"/>
      <c r="D3" s="51"/>
      <c r="E3" s="51"/>
      <c r="F3" s="51"/>
      <c r="G3" s="51"/>
    </row>
    <row r="4" spans="1:44" x14ac:dyDescent="0.15">
      <c r="A4" s="209" t="s">
        <v>532</v>
      </c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209"/>
      <c r="S4" s="209"/>
      <c r="T4" s="209"/>
      <c r="U4" s="209"/>
      <c r="V4" s="209"/>
      <c r="W4" s="209"/>
      <c r="X4" s="209"/>
      <c r="Y4" s="209"/>
      <c r="Z4" s="209"/>
      <c r="AA4" s="209"/>
      <c r="AB4" s="209"/>
      <c r="AC4" s="209"/>
      <c r="AD4" s="209"/>
      <c r="AE4" s="209"/>
      <c r="AF4" s="209"/>
      <c r="AG4" s="209"/>
      <c r="AH4" s="209"/>
      <c r="AI4" s="209"/>
      <c r="AJ4" s="209"/>
      <c r="AK4" s="209"/>
      <c r="AL4" s="209"/>
      <c r="AM4" s="209"/>
      <c r="AN4" s="209"/>
      <c r="AO4" s="209"/>
      <c r="AP4" s="209"/>
      <c r="AQ4" s="209"/>
    </row>
    <row r="5" spans="1:44" x14ac:dyDescent="0.15">
      <c r="A5" s="210" t="s">
        <v>219</v>
      </c>
      <c r="B5" s="221"/>
      <c r="C5" s="221"/>
      <c r="D5" s="221"/>
      <c r="E5" s="221"/>
      <c r="F5" s="221"/>
      <c r="G5" s="221"/>
      <c r="H5" s="221"/>
      <c r="I5" s="221"/>
      <c r="J5" s="221"/>
      <c r="K5" s="221"/>
      <c r="L5" s="221"/>
      <c r="M5" s="221"/>
      <c r="N5" s="221"/>
      <c r="O5" s="221"/>
      <c r="P5" s="221"/>
      <c r="Q5" s="221"/>
      <c r="R5" s="221"/>
      <c r="S5" s="221"/>
      <c r="T5" s="221"/>
      <c r="U5" s="221"/>
      <c r="V5" s="221"/>
      <c r="W5" s="221"/>
      <c r="X5" s="221"/>
      <c r="Y5" s="221"/>
      <c r="Z5" s="221"/>
      <c r="AA5" s="221"/>
      <c r="AB5" s="221"/>
      <c r="AC5" s="221"/>
      <c r="AD5" s="221"/>
      <c r="AE5" s="221"/>
      <c r="AF5" s="221"/>
      <c r="AG5" s="221"/>
      <c r="AH5" s="221"/>
      <c r="AI5" s="221"/>
      <c r="AJ5" s="221"/>
      <c r="AK5" s="221"/>
      <c r="AL5" s="221"/>
      <c r="AM5" s="221"/>
      <c r="AN5" s="221"/>
      <c r="AO5" s="221"/>
      <c r="AP5" s="221"/>
      <c r="AQ5" s="221"/>
    </row>
    <row r="6" spans="1:44" ht="245" x14ac:dyDescent="0.15">
      <c r="A6" s="211" t="s">
        <v>3</v>
      </c>
      <c r="B6" s="211" t="s">
        <v>4</v>
      </c>
      <c r="C6" s="211" t="s">
        <v>5</v>
      </c>
      <c r="D6" s="211" t="s">
        <v>6</v>
      </c>
      <c r="E6" s="3" t="s">
        <v>7</v>
      </c>
      <c r="F6" s="4" t="s">
        <v>328</v>
      </c>
      <c r="G6" s="4" t="s">
        <v>329</v>
      </c>
      <c r="H6" s="4" t="s">
        <v>330</v>
      </c>
      <c r="I6" s="4" t="s">
        <v>331</v>
      </c>
      <c r="J6" s="4" t="s">
        <v>332</v>
      </c>
      <c r="K6" s="4" t="s">
        <v>333</v>
      </c>
      <c r="L6" s="4" t="s">
        <v>334</v>
      </c>
      <c r="M6" s="4" t="s">
        <v>335</v>
      </c>
      <c r="N6" s="4" t="s">
        <v>336</v>
      </c>
      <c r="O6" s="4" t="s">
        <v>337</v>
      </c>
      <c r="P6" s="4" t="s">
        <v>338</v>
      </c>
      <c r="Q6" s="4" t="s">
        <v>339</v>
      </c>
      <c r="R6" s="4" t="s">
        <v>340</v>
      </c>
      <c r="S6" s="4" t="s">
        <v>341</v>
      </c>
      <c r="T6" s="4" t="s">
        <v>342</v>
      </c>
      <c r="U6" s="4" t="s">
        <v>343</v>
      </c>
      <c r="V6" s="4" t="s">
        <v>344</v>
      </c>
      <c r="W6" s="4" t="s">
        <v>345</v>
      </c>
      <c r="X6" s="4" t="s">
        <v>346</v>
      </c>
      <c r="Y6" s="4" t="s">
        <v>347</v>
      </c>
      <c r="Z6" s="4" t="s">
        <v>348</v>
      </c>
      <c r="AA6" s="4" t="s">
        <v>349</v>
      </c>
      <c r="AB6" s="4" t="s">
        <v>350</v>
      </c>
      <c r="AC6" s="4" t="s">
        <v>351</v>
      </c>
      <c r="AD6" s="4" t="s">
        <v>352</v>
      </c>
      <c r="AE6" s="4" t="s">
        <v>353</v>
      </c>
      <c r="AF6" s="4" t="s">
        <v>354</v>
      </c>
      <c r="AG6" s="4" t="s">
        <v>440</v>
      </c>
      <c r="AH6" s="4" t="s">
        <v>439</v>
      </c>
      <c r="AI6" s="4" t="s">
        <v>355</v>
      </c>
      <c r="AJ6" s="4" t="s">
        <v>356</v>
      </c>
      <c r="AK6" s="4" t="s">
        <v>438</v>
      </c>
      <c r="AL6" s="4" t="s">
        <v>357</v>
      </c>
      <c r="AM6" s="4" t="s">
        <v>358</v>
      </c>
      <c r="AN6" s="4" t="s">
        <v>359</v>
      </c>
      <c r="AO6" s="180" t="s">
        <v>35</v>
      </c>
      <c r="AP6" s="180" t="s">
        <v>36</v>
      </c>
      <c r="AQ6" s="180" t="s">
        <v>396</v>
      </c>
    </row>
    <row r="7" spans="1:44" x14ac:dyDescent="0.15">
      <c r="A7" s="212"/>
      <c r="B7" s="212"/>
      <c r="C7" s="212"/>
      <c r="D7" s="212"/>
      <c r="E7" s="3" t="s">
        <v>37</v>
      </c>
      <c r="F7" s="5">
        <v>2</v>
      </c>
      <c r="G7" s="5">
        <v>2</v>
      </c>
      <c r="H7" s="5">
        <v>2</v>
      </c>
      <c r="I7" s="5">
        <v>2</v>
      </c>
      <c r="J7" s="5">
        <v>2</v>
      </c>
      <c r="K7" s="5">
        <v>2</v>
      </c>
      <c r="L7" s="5">
        <v>2</v>
      </c>
      <c r="M7" s="5">
        <v>2</v>
      </c>
      <c r="N7" s="5">
        <v>2</v>
      </c>
      <c r="O7" s="5">
        <v>2</v>
      </c>
      <c r="P7" s="5">
        <v>2</v>
      </c>
      <c r="Q7" s="5">
        <v>2</v>
      </c>
      <c r="R7" s="5">
        <v>2</v>
      </c>
      <c r="S7" s="5">
        <v>2</v>
      </c>
      <c r="T7" s="5">
        <v>2</v>
      </c>
      <c r="U7" s="5">
        <v>2</v>
      </c>
      <c r="V7" s="5">
        <v>2</v>
      </c>
      <c r="W7" s="5">
        <v>2</v>
      </c>
      <c r="X7" s="5">
        <v>2</v>
      </c>
      <c r="Y7" s="5">
        <v>2</v>
      </c>
      <c r="Z7" s="36">
        <v>2</v>
      </c>
      <c r="AA7" s="36">
        <v>2</v>
      </c>
      <c r="AB7" s="36">
        <v>2</v>
      </c>
      <c r="AC7" s="5">
        <v>3</v>
      </c>
      <c r="AD7" s="5">
        <v>3</v>
      </c>
      <c r="AE7" s="5">
        <v>3</v>
      </c>
      <c r="AF7" s="5">
        <v>3</v>
      </c>
      <c r="AG7" s="5">
        <v>2</v>
      </c>
      <c r="AH7" s="5">
        <v>2</v>
      </c>
      <c r="AI7" s="5">
        <v>2</v>
      </c>
      <c r="AJ7" s="5">
        <v>2</v>
      </c>
      <c r="AK7" s="5">
        <v>3</v>
      </c>
      <c r="AL7" s="38">
        <v>2</v>
      </c>
      <c r="AM7" s="38">
        <v>2</v>
      </c>
      <c r="AN7" s="38">
        <v>2</v>
      </c>
      <c r="AO7" s="180"/>
      <c r="AP7" s="180"/>
      <c r="AQ7" s="180"/>
    </row>
    <row r="8" spans="1:44" x14ac:dyDescent="0.15">
      <c r="A8" s="213"/>
      <c r="B8" s="213"/>
      <c r="C8" s="213"/>
      <c r="D8" s="213"/>
      <c r="E8" s="3" t="s">
        <v>38</v>
      </c>
      <c r="F8" s="5">
        <v>1</v>
      </c>
      <c r="G8" s="5">
        <v>1</v>
      </c>
      <c r="H8" s="5">
        <v>1</v>
      </c>
      <c r="I8" s="5">
        <v>1</v>
      </c>
      <c r="J8" s="5">
        <v>2</v>
      </c>
      <c r="K8" s="5">
        <v>2</v>
      </c>
      <c r="L8" s="35">
        <v>1</v>
      </c>
      <c r="M8" s="35">
        <v>1</v>
      </c>
      <c r="N8" s="5">
        <v>2</v>
      </c>
      <c r="O8" s="5">
        <v>2</v>
      </c>
      <c r="P8" s="5">
        <v>1</v>
      </c>
      <c r="Q8" s="5">
        <v>1</v>
      </c>
      <c r="R8" s="5">
        <v>2</v>
      </c>
      <c r="S8" s="5">
        <v>2</v>
      </c>
      <c r="T8" s="5">
        <v>1</v>
      </c>
      <c r="U8" s="35">
        <v>1</v>
      </c>
      <c r="V8" s="35">
        <v>2</v>
      </c>
      <c r="W8" s="5">
        <v>2</v>
      </c>
      <c r="X8" s="5">
        <v>3</v>
      </c>
      <c r="Y8" s="5">
        <v>3</v>
      </c>
      <c r="Z8" s="226" t="s">
        <v>437</v>
      </c>
      <c r="AA8" s="226"/>
      <c r="AB8" s="226"/>
      <c r="AC8" s="5">
        <v>1</v>
      </c>
      <c r="AD8" s="5">
        <v>1</v>
      </c>
      <c r="AE8" s="5">
        <v>2</v>
      </c>
      <c r="AF8" s="5">
        <v>2</v>
      </c>
      <c r="AG8" s="5">
        <v>3</v>
      </c>
      <c r="AH8" s="5">
        <v>3</v>
      </c>
      <c r="AI8" s="5">
        <v>3</v>
      </c>
      <c r="AJ8" s="5">
        <v>3</v>
      </c>
      <c r="AK8" s="5">
        <v>3</v>
      </c>
      <c r="AL8" s="227" t="s">
        <v>437</v>
      </c>
      <c r="AM8" s="227"/>
      <c r="AN8" s="227"/>
      <c r="AO8" s="180"/>
      <c r="AP8" s="180"/>
      <c r="AQ8" s="180"/>
    </row>
    <row r="9" spans="1:44" s="55" customFormat="1" ht="16" x14ac:dyDescent="0.2">
      <c r="A9" s="98">
        <v>1</v>
      </c>
      <c r="B9" s="97">
        <v>12180019</v>
      </c>
      <c r="C9" s="96" t="s">
        <v>360</v>
      </c>
      <c r="D9" s="68" t="s">
        <v>39</v>
      </c>
      <c r="E9" s="68" t="s">
        <v>429</v>
      </c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94"/>
      <c r="AA9" s="94"/>
      <c r="AB9" s="94"/>
      <c r="AC9" s="43"/>
      <c r="AD9" s="43"/>
      <c r="AE9" s="43"/>
      <c r="AF9" s="43"/>
      <c r="AG9" s="43"/>
      <c r="AH9" s="43"/>
      <c r="AI9" s="43"/>
      <c r="AJ9" s="43"/>
      <c r="AK9" s="43"/>
      <c r="AL9" s="54"/>
      <c r="AM9" s="54"/>
      <c r="AN9" s="54"/>
      <c r="AO9" s="43">
        <f>COUNTIF(F9:AN9, "&gt;=4,5")</f>
        <v>0</v>
      </c>
      <c r="AP9" s="43">
        <f>SUMIF(F9:AN9, "&gt;=4,5", $F$7:$AN$7)</f>
        <v>0</v>
      </c>
      <c r="AQ9" s="93">
        <f>AP9*95000</f>
        <v>0</v>
      </c>
      <c r="AR9" s="55" t="s">
        <v>431</v>
      </c>
    </row>
    <row r="10" spans="1:44" s="55" customFormat="1" ht="16" x14ac:dyDescent="0.2">
      <c r="A10" s="98">
        <v>2</v>
      </c>
      <c r="B10" s="97">
        <v>12180020</v>
      </c>
      <c r="C10" s="96" t="s">
        <v>169</v>
      </c>
      <c r="D10" s="68" t="s">
        <v>39</v>
      </c>
      <c r="E10" s="68" t="s">
        <v>429</v>
      </c>
      <c r="F10" s="43"/>
      <c r="G10" s="43"/>
      <c r="H10" s="43"/>
      <c r="I10" s="43"/>
      <c r="J10" s="43"/>
      <c r="K10" s="43"/>
      <c r="L10" s="95"/>
      <c r="M10" s="95"/>
      <c r="N10" s="43"/>
      <c r="O10" s="43"/>
      <c r="P10" s="43"/>
      <c r="Q10" s="43"/>
      <c r="R10" s="43"/>
      <c r="S10" s="43"/>
      <c r="T10" s="43"/>
      <c r="U10" s="95"/>
      <c r="V10" s="95"/>
      <c r="W10" s="43"/>
      <c r="X10" s="43"/>
      <c r="Y10" s="43"/>
      <c r="Z10" s="94"/>
      <c r="AA10" s="94"/>
      <c r="AB10" s="94"/>
      <c r="AC10" s="43"/>
      <c r="AD10" s="43"/>
      <c r="AE10" s="43"/>
      <c r="AF10" s="43"/>
      <c r="AG10" s="43"/>
      <c r="AH10" s="43"/>
      <c r="AI10" s="43"/>
      <c r="AJ10" s="43"/>
      <c r="AK10" s="43"/>
      <c r="AL10" s="54"/>
      <c r="AM10" s="54"/>
      <c r="AN10" s="54"/>
      <c r="AO10" s="43">
        <f t="shared" ref="AO10:AO55" si="0">COUNTIF(F10:AN10, "&gt;=4,5")</f>
        <v>0</v>
      </c>
      <c r="AP10" s="43">
        <f t="shared" ref="AP10:AP55" si="1">SUMIF(F10:AN10, "&gt;=4,5", $F$7:$AN$7)</f>
        <v>0</v>
      </c>
      <c r="AQ10" s="93">
        <f t="shared" ref="AQ10:AQ55" si="2">AP10*95000</f>
        <v>0</v>
      </c>
      <c r="AR10" s="55" t="s">
        <v>431</v>
      </c>
    </row>
    <row r="11" spans="1:44" s="56" customFormat="1" ht="16" x14ac:dyDescent="0.2">
      <c r="A11" s="87">
        <v>3</v>
      </c>
      <c r="B11" s="86">
        <v>12180021</v>
      </c>
      <c r="C11" s="85" t="s">
        <v>361</v>
      </c>
      <c r="D11" s="84" t="s">
        <v>39</v>
      </c>
      <c r="E11" s="68" t="s">
        <v>429</v>
      </c>
      <c r="F11" s="37"/>
      <c r="G11" s="37"/>
      <c r="H11" s="37"/>
      <c r="I11" s="37"/>
      <c r="J11" s="37"/>
      <c r="K11" s="37"/>
      <c r="L11" s="36"/>
      <c r="M11" s="36"/>
      <c r="N11" s="37"/>
      <c r="O11" s="37"/>
      <c r="P11" s="37"/>
      <c r="Q11" s="37"/>
      <c r="R11" s="37"/>
      <c r="S11" s="37"/>
      <c r="T11" s="37"/>
      <c r="U11" s="36"/>
      <c r="V11" s="36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43">
        <f t="shared" si="0"/>
        <v>0</v>
      </c>
      <c r="AP11" s="43">
        <f t="shared" si="1"/>
        <v>0</v>
      </c>
      <c r="AQ11" s="93">
        <f t="shared" si="2"/>
        <v>0</v>
      </c>
      <c r="AR11" s="56" t="s">
        <v>428</v>
      </c>
    </row>
    <row r="12" spans="1:44" s="56" customFormat="1" ht="16" x14ac:dyDescent="0.2">
      <c r="A12" s="87">
        <v>4</v>
      </c>
      <c r="B12" s="86">
        <v>12180022</v>
      </c>
      <c r="C12" s="85" t="s">
        <v>293</v>
      </c>
      <c r="D12" s="84" t="s">
        <v>39</v>
      </c>
      <c r="E12" s="68" t="s">
        <v>429</v>
      </c>
      <c r="F12" s="37"/>
      <c r="G12" s="37"/>
      <c r="H12" s="37"/>
      <c r="I12" s="37"/>
      <c r="J12" s="37"/>
      <c r="K12" s="37"/>
      <c r="L12" s="36"/>
      <c r="M12" s="36"/>
      <c r="N12" s="37"/>
      <c r="O12" s="37"/>
      <c r="P12" s="37"/>
      <c r="Q12" s="37"/>
      <c r="R12" s="37"/>
      <c r="S12" s="37"/>
      <c r="T12" s="37"/>
      <c r="U12" s="36"/>
      <c r="V12" s="36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43">
        <f t="shared" si="0"/>
        <v>0</v>
      </c>
      <c r="AP12" s="43">
        <f t="shared" si="1"/>
        <v>0</v>
      </c>
      <c r="AQ12" s="93">
        <f t="shared" si="2"/>
        <v>0</v>
      </c>
      <c r="AR12" s="56" t="s">
        <v>428</v>
      </c>
    </row>
    <row r="13" spans="1:44" s="58" customFormat="1" ht="16" x14ac:dyDescent="0.2">
      <c r="A13" s="92">
        <v>5</v>
      </c>
      <c r="B13" s="91">
        <v>12180023</v>
      </c>
      <c r="C13" s="90" t="s">
        <v>362</v>
      </c>
      <c r="D13" s="89" t="s">
        <v>39</v>
      </c>
      <c r="E13" s="68" t="s">
        <v>429</v>
      </c>
      <c r="F13" s="57"/>
      <c r="G13" s="57"/>
      <c r="H13" s="57"/>
      <c r="I13" s="57"/>
      <c r="J13" s="57"/>
      <c r="K13" s="57"/>
      <c r="L13" s="88"/>
      <c r="M13" s="88"/>
      <c r="N13" s="57"/>
      <c r="O13" s="57"/>
      <c r="P13" s="57"/>
      <c r="Q13" s="57"/>
      <c r="R13" s="57"/>
      <c r="S13" s="57"/>
      <c r="T13" s="57"/>
      <c r="U13" s="88"/>
      <c r="V13" s="88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43">
        <f t="shared" si="0"/>
        <v>0</v>
      </c>
      <c r="AP13" s="43">
        <f t="shared" si="1"/>
        <v>0</v>
      </c>
      <c r="AQ13" s="93">
        <f t="shared" si="2"/>
        <v>0</v>
      </c>
      <c r="AR13" s="58" t="s">
        <v>436</v>
      </c>
    </row>
    <row r="14" spans="1:44" s="56" customFormat="1" ht="16" x14ac:dyDescent="0.2">
      <c r="A14" s="87">
        <v>6</v>
      </c>
      <c r="B14" s="86">
        <v>12180028</v>
      </c>
      <c r="C14" s="85" t="s">
        <v>247</v>
      </c>
      <c r="D14" s="84" t="s">
        <v>386</v>
      </c>
      <c r="E14" s="68" t="s">
        <v>429</v>
      </c>
      <c r="F14" s="37"/>
      <c r="G14" s="37"/>
      <c r="H14" s="37"/>
      <c r="I14" s="37"/>
      <c r="J14" s="37"/>
      <c r="K14" s="37"/>
      <c r="L14" s="36"/>
      <c r="M14" s="36"/>
      <c r="N14" s="37"/>
      <c r="O14" s="37"/>
      <c r="P14" s="37"/>
      <c r="Q14" s="37"/>
      <c r="R14" s="37"/>
      <c r="S14" s="37"/>
      <c r="T14" s="37"/>
      <c r="U14" s="36"/>
      <c r="V14" s="36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43">
        <f t="shared" si="0"/>
        <v>0</v>
      </c>
      <c r="AP14" s="43">
        <f t="shared" si="1"/>
        <v>0</v>
      </c>
      <c r="AQ14" s="93">
        <f t="shared" si="2"/>
        <v>0</v>
      </c>
      <c r="AR14" s="56" t="s">
        <v>428</v>
      </c>
    </row>
    <row r="15" spans="1:44" ht="16" x14ac:dyDescent="0.2">
      <c r="A15" s="41">
        <v>7</v>
      </c>
      <c r="B15" s="40">
        <v>12180031</v>
      </c>
      <c r="C15" s="24" t="s">
        <v>363</v>
      </c>
      <c r="D15" s="25" t="s">
        <v>183</v>
      </c>
      <c r="E15" s="68" t="s">
        <v>429</v>
      </c>
      <c r="F15" s="9"/>
      <c r="G15" s="9"/>
      <c r="H15" s="9"/>
      <c r="I15" s="9"/>
      <c r="J15" s="9"/>
      <c r="K15" s="9"/>
      <c r="L15" s="35"/>
      <c r="M15" s="35"/>
      <c r="N15" s="9"/>
      <c r="O15" s="9"/>
      <c r="P15" s="9"/>
      <c r="Q15" s="9"/>
      <c r="R15" s="9"/>
      <c r="S15" s="9"/>
      <c r="T15" s="9"/>
      <c r="U15" s="35"/>
      <c r="V15" s="35"/>
      <c r="W15" s="9"/>
      <c r="X15" s="9"/>
      <c r="Y15" s="9"/>
      <c r="Z15" s="37"/>
      <c r="AA15" s="37"/>
      <c r="AB15" s="37"/>
      <c r="AC15" s="9"/>
      <c r="AD15" s="9"/>
      <c r="AE15" s="9"/>
      <c r="AF15" s="9"/>
      <c r="AG15" s="9"/>
      <c r="AH15" s="9"/>
      <c r="AI15" s="9"/>
      <c r="AJ15" s="9"/>
      <c r="AK15" s="9"/>
      <c r="AL15" s="39"/>
      <c r="AM15" s="39"/>
      <c r="AN15" s="39"/>
      <c r="AO15" s="43">
        <f t="shared" si="0"/>
        <v>0</v>
      </c>
      <c r="AP15" s="43">
        <f t="shared" si="1"/>
        <v>0</v>
      </c>
      <c r="AQ15" s="93">
        <f t="shared" si="2"/>
        <v>0</v>
      </c>
    </row>
    <row r="16" spans="1:44" s="60" customFormat="1" ht="16" x14ac:dyDescent="0.2">
      <c r="A16" s="83">
        <v>8</v>
      </c>
      <c r="B16" s="82">
        <v>12180033</v>
      </c>
      <c r="C16" s="81" t="s">
        <v>364</v>
      </c>
      <c r="D16" s="80" t="s">
        <v>42</v>
      </c>
      <c r="E16" s="68" t="s">
        <v>429</v>
      </c>
      <c r="F16" s="59"/>
      <c r="G16" s="59"/>
      <c r="H16" s="59"/>
      <c r="I16" s="59"/>
      <c r="J16" s="59"/>
      <c r="K16" s="59"/>
      <c r="L16" s="79"/>
      <c r="M16" s="79"/>
      <c r="N16" s="59"/>
      <c r="O16" s="59"/>
      <c r="P16" s="59"/>
      <c r="Q16" s="59"/>
      <c r="R16" s="59"/>
      <c r="S16" s="59"/>
      <c r="T16" s="59"/>
      <c r="U16" s="79"/>
      <c r="V16" s="7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43">
        <f t="shared" si="0"/>
        <v>0</v>
      </c>
      <c r="AP16" s="43">
        <f t="shared" si="1"/>
        <v>0</v>
      </c>
      <c r="AQ16" s="93">
        <f t="shared" si="2"/>
        <v>0</v>
      </c>
      <c r="AR16" s="60" t="s">
        <v>435</v>
      </c>
    </row>
    <row r="17" spans="1:44" ht="16" x14ac:dyDescent="0.2">
      <c r="A17" s="41">
        <v>9</v>
      </c>
      <c r="B17" s="40">
        <v>12180034</v>
      </c>
      <c r="C17" s="24" t="s">
        <v>365</v>
      </c>
      <c r="D17" s="25" t="s">
        <v>42</v>
      </c>
      <c r="E17" s="68" t="s">
        <v>429</v>
      </c>
      <c r="F17" s="9"/>
      <c r="G17" s="9"/>
      <c r="H17" s="9"/>
      <c r="I17" s="9"/>
      <c r="J17" s="9"/>
      <c r="K17" s="9"/>
      <c r="L17" s="35"/>
      <c r="M17" s="35"/>
      <c r="N17" s="9"/>
      <c r="O17" s="9"/>
      <c r="P17" s="9"/>
      <c r="Q17" s="9"/>
      <c r="R17" s="9"/>
      <c r="S17" s="9"/>
      <c r="T17" s="9"/>
      <c r="U17" s="35"/>
      <c r="V17" s="35"/>
      <c r="W17" s="9"/>
      <c r="X17" s="9"/>
      <c r="Y17" s="9"/>
      <c r="Z17" s="37"/>
      <c r="AA17" s="37"/>
      <c r="AB17" s="37"/>
      <c r="AC17" s="9"/>
      <c r="AD17" s="9"/>
      <c r="AE17" s="9"/>
      <c r="AF17" s="9"/>
      <c r="AG17" s="9"/>
      <c r="AH17" s="9"/>
      <c r="AI17" s="9"/>
      <c r="AJ17" s="9"/>
      <c r="AK17" s="9"/>
      <c r="AL17" s="39"/>
      <c r="AM17" s="39"/>
      <c r="AN17" s="39"/>
      <c r="AO17" s="43">
        <f t="shared" si="0"/>
        <v>0</v>
      </c>
      <c r="AP17" s="43">
        <f t="shared" si="1"/>
        <v>0</v>
      </c>
      <c r="AQ17" s="93">
        <f t="shared" si="2"/>
        <v>0</v>
      </c>
    </row>
    <row r="18" spans="1:44" ht="16" x14ac:dyDescent="0.2">
      <c r="A18" s="41">
        <v>10</v>
      </c>
      <c r="B18" s="40">
        <v>12180039</v>
      </c>
      <c r="C18" s="24" t="s">
        <v>434</v>
      </c>
      <c r="D18" s="25" t="s">
        <v>387</v>
      </c>
      <c r="E18" s="68" t="s">
        <v>429</v>
      </c>
      <c r="F18" s="9"/>
      <c r="G18" s="9"/>
      <c r="H18" s="9"/>
      <c r="I18" s="9"/>
      <c r="J18" s="9"/>
      <c r="K18" s="9"/>
      <c r="L18" s="35"/>
      <c r="M18" s="35"/>
      <c r="N18" s="9"/>
      <c r="O18" s="9"/>
      <c r="P18" s="9"/>
      <c r="Q18" s="9"/>
      <c r="R18" s="9"/>
      <c r="S18" s="9"/>
      <c r="T18" s="9"/>
      <c r="U18" s="35"/>
      <c r="V18" s="35"/>
      <c r="W18" s="9"/>
      <c r="X18" s="9"/>
      <c r="Y18" s="9"/>
      <c r="Z18" s="37"/>
      <c r="AA18" s="37"/>
      <c r="AB18" s="37"/>
      <c r="AC18" s="9"/>
      <c r="AD18" s="9"/>
      <c r="AE18" s="9"/>
      <c r="AF18" s="9"/>
      <c r="AG18" s="9"/>
      <c r="AH18" s="9"/>
      <c r="AI18" s="9"/>
      <c r="AJ18" s="9"/>
      <c r="AK18" s="9"/>
      <c r="AL18" s="39"/>
      <c r="AM18" s="39"/>
      <c r="AN18" s="39"/>
      <c r="AO18" s="43">
        <f t="shared" si="0"/>
        <v>0</v>
      </c>
      <c r="AP18" s="43">
        <f t="shared" si="1"/>
        <v>0</v>
      </c>
      <c r="AQ18" s="93">
        <f t="shared" si="2"/>
        <v>0</v>
      </c>
      <c r="AR18" s="1" t="s">
        <v>431</v>
      </c>
    </row>
    <row r="19" spans="1:44" s="62" customFormat="1" ht="16" x14ac:dyDescent="0.2">
      <c r="A19" s="72">
        <v>11</v>
      </c>
      <c r="B19" s="71">
        <v>12180050</v>
      </c>
      <c r="C19" s="70" t="s">
        <v>366</v>
      </c>
      <c r="D19" s="69" t="s">
        <v>188</v>
      </c>
      <c r="E19" s="68" t="s">
        <v>429</v>
      </c>
      <c r="F19" s="61"/>
      <c r="G19" s="61"/>
      <c r="H19" s="61"/>
      <c r="I19" s="61"/>
      <c r="J19" s="61"/>
      <c r="K19" s="61"/>
      <c r="L19" s="67"/>
      <c r="M19" s="67"/>
      <c r="N19" s="61"/>
      <c r="O19" s="61"/>
      <c r="P19" s="61"/>
      <c r="Q19" s="61"/>
      <c r="R19" s="61"/>
      <c r="S19" s="61"/>
      <c r="T19" s="61"/>
      <c r="U19" s="67"/>
      <c r="V19" s="67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I19" s="61"/>
      <c r="AJ19" s="61"/>
      <c r="AK19" s="61"/>
      <c r="AL19" s="61"/>
      <c r="AM19" s="61"/>
      <c r="AN19" s="61"/>
      <c r="AO19" s="43">
        <f t="shared" si="0"/>
        <v>0</v>
      </c>
      <c r="AP19" s="43">
        <f t="shared" si="1"/>
        <v>0</v>
      </c>
      <c r="AQ19" s="93">
        <f t="shared" si="2"/>
        <v>0</v>
      </c>
      <c r="AR19" s="62" t="s">
        <v>433</v>
      </c>
    </row>
    <row r="20" spans="1:44" ht="16" x14ac:dyDescent="0.2">
      <c r="A20" s="41">
        <v>12</v>
      </c>
      <c r="B20" s="40">
        <v>12180051</v>
      </c>
      <c r="C20" s="24" t="s">
        <v>367</v>
      </c>
      <c r="D20" s="25" t="s">
        <v>388</v>
      </c>
      <c r="E20" s="68" t="s">
        <v>429</v>
      </c>
      <c r="F20" s="9"/>
      <c r="G20" s="9"/>
      <c r="H20" s="9"/>
      <c r="I20" s="9"/>
      <c r="J20" s="9"/>
      <c r="K20" s="9"/>
      <c r="L20" s="35"/>
      <c r="M20" s="35"/>
      <c r="N20" s="9"/>
      <c r="O20" s="9"/>
      <c r="P20" s="9"/>
      <c r="Q20" s="9"/>
      <c r="R20" s="9"/>
      <c r="S20" s="9"/>
      <c r="T20" s="9"/>
      <c r="U20" s="35"/>
      <c r="V20" s="35"/>
      <c r="W20" s="9"/>
      <c r="X20" s="9"/>
      <c r="Y20" s="9"/>
      <c r="Z20" s="37"/>
      <c r="AA20" s="37"/>
      <c r="AB20" s="37"/>
      <c r="AC20" s="9"/>
      <c r="AD20" s="9"/>
      <c r="AE20" s="9"/>
      <c r="AF20" s="9"/>
      <c r="AG20" s="9"/>
      <c r="AH20" s="9"/>
      <c r="AI20" s="9"/>
      <c r="AJ20" s="9"/>
      <c r="AK20" s="9"/>
      <c r="AL20" s="39"/>
      <c r="AM20" s="39"/>
      <c r="AN20" s="39"/>
      <c r="AO20" s="43">
        <f t="shared" si="0"/>
        <v>0</v>
      </c>
      <c r="AP20" s="43">
        <f t="shared" si="1"/>
        <v>0</v>
      </c>
      <c r="AQ20" s="93">
        <f t="shared" si="2"/>
        <v>0</v>
      </c>
      <c r="AR20" s="1" t="s">
        <v>431</v>
      </c>
    </row>
    <row r="21" spans="1:44" ht="16" x14ac:dyDescent="0.2">
      <c r="A21" s="41">
        <v>13</v>
      </c>
      <c r="B21" s="40">
        <v>12180059</v>
      </c>
      <c r="C21" s="24" t="s">
        <v>368</v>
      </c>
      <c r="D21" s="25" t="s">
        <v>190</v>
      </c>
      <c r="E21" s="68" t="s">
        <v>429</v>
      </c>
      <c r="F21" s="9"/>
      <c r="G21" s="9"/>
      <c r="H21" s="9"/>
      <c r="I21" s="9"/>
      <c r="J21" s="9"/>
      <c r="K21" s="9"/>
      <c r="L21" s="9"/>
      <c r="M21" s="35"/>
      <c r="N21" s="9"/>
      <c r="O21" s="9"/>
      <c r="P21" s="9"/>
      <c r="Q21" s="9"/>
      <c r="R21" s="9"/>
      <c r="S21" s="9"/>
      <c r="T21" s="9"/>
      <c r="U21" s="35"/>
      <c r="V21" s="35"/>
      <c r="W21" s="9"/>
      <c r="X21" s="9"/>
      <c r="Y21" s="9"/>
      <c r="Z21" s="37"/>
      <c r="AA21" s="37"/>
      <c r="AB21" s="37"/>
      <c r="AC21" s="9"/>
      <c r="AD21" s="9"/>
      <c r="AE21" s="9"/>
      <c r="AF21" s="9"/>
      <c r="AG21" s="9"/>
      <c r="AH21" s="9"/>
      <c r="AI21" s="9"/>
      <c r="AJ21" s="9"/>
      <c r="AK21" s="9"/>
      <c r="AL21" s="39"/>
      <c r="AM21" s="39"/>
      <c r="AN21" s="39"/>
      <c r="AO21" s="43">
        <f t="shared" si="0"/>
        <v>0</v>
      </c>
      <c r="AP21" s="43">
        <f t="shared" si="1"/>
        <v>0</v>
      </c>
      <c r="AQ21" s="93">
        <f t="shared" si="2"/>
        <v>0</v>
      </c>
    </row>
    <row r="22" spans="1:44" ht="16" x14ac:dyDescent="0.2">
      <c r="A22" s="41">
        <v>14</v>
      </c>
      <c r="B22" s="40">
        <v>12180072</v>
      </c>
      <c r="C22" s="24" t="s">
        <v>262</v>
      </c>
      <c r="D22" s="25" t="s">
        <v>48</v>
      </c>
      <c r="E22" s="68" t="s">
        <v>429</v>
      </c>
      <c r="F22" s="9"/>
      <c r="G22" s="9"/>
      <c r="H22" s="9"/>
      <c r="I22" s="9"/>
      <c r="J22" s="9"/>
      <c r="K22" s="9"/>
      <c r="L22" s="35"/>
      <c r="M22" s="35"/>
      <c r="N22" s="9"/>
      <c r="O22" s="9"/>
      <c r="P22" s="9"/>
      <c r="Q22" s="9"/>
      <c r="R22" s="9"/>
      <c r="S22" s="9"/>
      <c r="T22" s="9"/>
      <c r="U22" s="35"/>
      <c r="V22" s="35"/>
      <c r="W22" s="9"/>
      <c r="X22" s="9"/>
      <c r="Y22" s="9"/>
      <c r="Z22" s="37"/>
      <c r="AA22" s="37"/>
      <c r="AB22" s="37"/>
      <c r="AC22" s="9"/>
      <c r="AD22" s="9"/>
      <c r="AE22" s="9"/>
      <c r="AF22" s="9"/>
      <c r="AG22" s="9"/>
      <c r="AH22" s="9"/>
      <c r="AI22" s="9"/>
      <c r="AJ22" s="9"/>
      <c r="AK22" s="9"/>
      <c r="AL22" s="39"/>
      <c r="AM22" s="39"/>
      <c r="AN22" s="39"/>
      <c r="AO22" s="43">
        <f t="shared" si="0"/>
        <v>0</v>
      </c>
      <c r="AP22" s="43">
        <f t="shared" si="1"/>
        <v>0</v>
      </c>
      <c r="AQ22" s="93">
        <f t="shared" si="2"/>
        <v>0</v>
      </c>
    </row>
    <row r="23" spans="1:44" ht="16" x14ac:dyDescent="0.2">
      <c r="A23" s="41">
        <v>15</v>
      </c>
      <c r="B23" s="40">
        <v>12180078</v>
      </c>
      <c r="C23" s="24" t="s">
        <v>58</v>
      </c>
      <c r="D23" s="25" t="s">
        <v>389</v>
      </c>
      <c r="E23" s="68" t="s">
        <v>429</v>
      </c>
      <c r="F23" s="9"/>
      <c r="G23" s="9"/>
      <c r="H23" s="9"/>
      <c r="I23" s="9"/>
      <c r="J23" s="9"/>
      <c r="K23" s="9"/>
      <c r="L23" s="9"/>
      <c r="M23" s="35"/>
      <c r="N23" s="9"/>
      <c r="O23" s="9"/>
      <c r="P23" s="9"/>
      <c r="Q23" s="9"/>
      <c r="R23" s="9"/>
      <c r="S23" s="9"/>
      <c r="T23" s="9"/>
      <c r="U23" s="35"/>
      <c r="V23" s="35"/>
      <c r="W23" s="9"/>
      <c r="X23" s="9"/>
      <c r="Y23" s="9"/>
      <c r="Z23" s="37"/>
      <c r="AA23" s="37"/>
      <c r="AB23" s="37"/>
      <c r="AC23" s="9"/>
      <c r="AD23" s="9"/>
      <c r="AE23" s="9"/>
      <c r="AF23" s="9"/>
      <c r="AG23" s="9"/>
      <c r="AH23" s="9"/>
      <c r="AI23" s="9"/>
      <c r="AJ23" s="9"/>
      <c r="AK23" s="9"/>
      <c r="AL23" s="39"/>
      <c r="AM23" s="39"/>
      <c r="AN23" s="39"/>
      <c r="AO23" s="43">
        <f t="shared" si="0"/>
        <v>0</v>
      </c>
      <c r="AP23" s="43">
        <f t="shared" si="1"/>
        <v>0</v>
      </c>
      <c r="AQ23" s="93">
        <f t="shared" si="2"/>
        <v>0</v>
      </c>
    </row>
    <row r="24" spans="1:44" ht="16" x14ac:dyDescent="0.2">
      <c r="A24" s="41">
        <v>16</v>
      </c>
      <c r="B24" s="40">
        <v>12180085</v>
      </c>
      <c r="C24" s="24" t="s">
        <v>369</v>
      </c>
      <c r="D24" s="25" t="s">
        <v>195</v>
      </c>
      <c r="E24" s="68" t="s">
        <v>429</v>
      </c>
      <c r="F24" s="9"/>
      <c r="G24" s="9"/>
      <c r="H24" s="9"/>
      <c r="I24" s="9"/>
      <c r="J24" s="9"/>
      <c r="K24" s="9"/>
      <c r="L24" s="9"/>
      <c r="M24" s="35"/>
      <c r="N24" s="9"/>
      <c r="O24" s="9"/>
      <c r="P24" s="9"/>
      <c r="Q24" s="9"/>
      <c r="R24" s="9"/>
      <c r="S24" s="9"/>
      <c r="T24" s="9"/>
      <c r="U24" s="35"/>
      <c r="V24" s="35"/>
      <c r="W24" s="9"/>
      <c r="X24" s="9"/>
      <c r="Y24" s="9"/>
      <c r="Z24" s="37"/>
      <c r="AA24" s="37"/>
      <c r="AB24" s="37"/>
      <c r="AC24" s="9"/>
      <c r="AD24" s="9"/>
      <c r="AE24" s="9"/>
      <c r="AF24" s="9"/>
      <c r="AG24" s="9"/>
      <c r="AH24" s="9"/>
      <c r="AI24" s="9"/>
      <c r="AJ24" s="9"/>
      <c r="AK24" s="9"/>
      <c r="AL24" s="39"/>
      <c r="AM24" s="39"/>
      <c r="AN24" s="39"/>
      <c r="AO24" s="43">
        <f t="shared" si="0"/>
        <v>0</v>
      </c>
      <c r="AP24" s="43">
        <f t="shared" si="1"/>
        <v>0</v>
      </c>
      <c r="AQ24" s="93">
        <f t="shared" si="2"/>
        <v>0</v>
      </c>
    </row>
    <row r="25" spans="1:44" ht="16" x14ac:dyDescent="0.2">
      <c r="A25" s="41">
        <v>17</v>
      </c>
      <c r="B25" s="40">
        <v>12180088</v>
      </c>
      <c r="C25" s="24" t="s">
        <v>366</v>
      </c>
      <c r="D25" s="25" t="s">
        <v>196</v>
      </c>
      <c r="E25" s="68" t="s">
        <v>429</v>
      </c>
      <c r="F25" s="9"/>
      <c r="G25" s="9"/>
      <c r="H25" s="9"/>
      <c r="I25" s="9"/>
      <c r="J25" s="9"/>
      <c r="K25" s="9"/>
      <c r="L25" s="9"/>
      <c r="M25" s="35"/>
      <c r="N25" s="9"/>
      <c r="O25" s="9"/>
      <c r="P25" s="9"/>
      <c r="Q25" s="9"/>
      <c r="R25" s="9"/>
      <c r="S25" s="9"/>
      <c r="T25" s="9"/>
      <c r="U25" s="35"/>
      <c r="V25" s="35"/>
      <c r="W25" s="9"/>
      <c r="X25" s="9"/>
      <c r="Y25" s="9"/>
      <c r="Z25" s="37"/>
      <c r="AA25" s="37"/>
      <c r="AB25" s="37"/>
      <c r="AC25" s="9"/>
      <c r="AD25" s="9"/>
      <c r="AE25" s="9"/>
      <c r="AF25" s="9"/>
      <c r="AG25" s="9"/>
      <c r="AH25" s="9"/>
      <c r="AI25" s="9"/>
      <c r="AJ25" s="9"/>
      <c r="AK25" s="9"/>
      <c r="AL25" s="39"/>
      <c r="AM25" s="39"/>
      <c r="AN25" s="39"/>
      <c r="AO25" s="43">
        <f t="shared" si="0"/>
        <v>0</v>
      </c>
      <c r="AP25" s="43">
        <f t="shared" si="1"/>
        <v>0</v>
      </c>
      <c r="AQ25" s="93">
        <f t="shared" si="2"/>
        <v>0</v>
      </c>
    </row>
    <row r="26" spans="1:44" ht="16" x14ac:dyDescent="0.2">
      <c r="A26" s="41">
        <v>18</v>
      </c>
      <c r="B26" s="40">
        <v>12180090</v>
      </c>
      <c r="C26" s="24" t="s">
        <v>370</v>
      </c>
      <c r="D26" s="25" t="s">
        <v>53</v>
      </c>
      <c r="E26" s="68" t="s">
        <v>429</v>
      </c>
      <c r="F26" s="9"/>
      <c r="G26" s="9"/>
      <c r="H26" s="9"/>
      <c r="I26" s="9"/>
      <c r="J26" s="9"/>
      <c r="K26" s="9"/>
      <c r="L26" s="9"/>
      <c r="M26" s="35"/>
      <c r="N26" s="9"/>
      <c r="O26" s="9"/>
      <c r="P26" s="9"/>
      <c r="Q26" s="9"/>
      <c r="R26" s="9"/>
      <c r="S26" s="9"/>
      <c r="T26" s="9"/>
      <c r="U26" s="35"/>
      <c r="V26" s="35"/>
      <c r="W26" s="9"/>
      <c r="X26" s="9"/>
      <c r="Y26" s="9"/>
      <c r="Z26" s="37"/>
      <c r="AA26" s="37"/>
      <c r="AB26" s="37"/>
      <c r="AC26" s="9"/>
      <c r="AD26" s="9"/>
      <c r="AE26" s="9"/>
      <c r="AF26" s="9"/>
      <c r="AG26" s="9"/>
      <c r="AH26" s="9"/>
      <c r="AI26" s="9"/>
      <c r="AJ26" s="9"/>
      <c r="AK26" s="9"/>
      <c r="AL26" s="39"/>
      <c r="AM26" s="39"/>
      <c r="AN26" s="39"/>
      <c r="AO26" s="43">
        <f t="shared" si="0"/>
        <v>0</v>
      </c>
      <c r="AP26" s="43">
        <f t="shared" si="1"/>
        <v>0</v>
      </c>
      <c r="AQ26" s="93">
        <f t="shared" si="2"/>
        <v>0</v>
      </c>
    </row>
    <row r="27" spans="1:44" ht="16" x14ac:dyDescent="0.2">
      <c r="A27" s="41">
        <v>19</v>
      </c>
      <c r="B27" s="40">
        <v>12180097</v>
      </c>
      <c r="C27" s="24" t="s">
        <v>371</v>
      </c>
      <c r="D27" s="25" t="s">
        <v>54</v>
      </c>
      <c r="E27" s="68" t="s">
        <v>429</v>
      </c>
      <c r="F27" s="9"/>
      <c r="G27" s="9"/>
      <c r="H27" s="9"/>
      <c r="I27" s="9"/>
      <c r="J27" s="9"/>
      <c r="K27" s="9"/>
      <c r="L27" s="9"/>
      <c r="M27" s="35"/>
      <c r="N27" s="9"/>
      <c r="O27" s="9"/>
      <c r="P27" s="9"/>
      <c r="Q27" s="9"/>
      <c r="R27" s="9"/>
      <c r="S27" s="9"/>
      <c r="T27" s="9"/>
      <c r="U27" s="35"/>
      <c r="V27" s="35"/>
      <c r="W27" s="9"/>
      <c r="X27" s="9"/>
      <c r="Y27" s="9"/>
      <c r="Z27" s="37"/>
      <c r="AA27" s="37"/>
      <c r="AB27" s="37"/>
      <c r="AC27" s="9"/>
      <c r="AD27" s="9"/>
      <c r="AE27" s="9"/>
      <c r="AF27" s="9"/>
      <c r="AG27" s="9"/>
      <c r="AH27" s="9"/>
      <c r="AI27" s="9"/>
      <c r="AJ27" s="9"/>
      <c r="AK27" s="9"/>
      <c r="AL27" s="39"/>
      <c r="AM27" s="39"/>
      <c r="AN27" s="39"/>
      <c r="AO27" s="43">
        <f t="shared" si="0"/>
        <v>0</v>
      </c>
      <c r="AP27" s="43">
        <f t="shared" si="1"/>
        <v>0</v>
      </c>
      <c r="AQ27" s="93">
        <f t="shared" si="2"/>
        <v>0</v>
      </c>
    </row>
    <row r="28" spans="1:44" ht="16" x14ac:dyDescent="0.2">
      <c r="A28" s="41">
        <v>20</v>
      </c>
      <c r="B28" s="40">
        <v>12180103</v>
      </c>
      <c r="C28" s="24" t="s">
        <v>372</v>
      </c>
      <c r="D28" s="25" t="s">
        <v>198</v>
      </c>
      <c r="E28" s="68" t="s">
        <v>429</v>
      </c>
      <c r="F28" s="9"/>
      <c r="G28" s="9"/>
      <c r="H28" s="9"/>
      <c r="I28" s="9"/>
      <c r="J28" s="9"/>
      <c r="K28" s="9"/>
      <c r="L28" s="9"/>
      <c r="M28" s="35"/>
      <c r="N28" s="9"/>
      <c r="O28" s="9"/>
      <c r="P28" s="9"/>
      <c r="Q28" s="9"/>
      <c r="R28" s="9"/>
      <c r="S28" s="9"/>
      <c r="T28" s="9"/>
      <c r="U28" s="35"/>
      <c r="V28" s="35"/>
      <c r="W28" s="9"/>
      <c r="X28" s="9"/>
      <c r="Y28" s="9"/>
      <c r="Z28" s="37"/>
      <c r="AA28" s="37"/>
      <c r="AB28" s="37"/>
      <c r="AC28" s="9"/>
      <c r="AD28" s="9"/>
      <c r="AE28" s="9"/>
      <c r="AF28" s="9"/>
      <c r="AG28" s="9"/>
      <c r="AH28" s="9"/>
      <c r="AI28" s="9"/>
      <c r="AJ28" s="9"/>
      <c r="AK28" s="9"/>
      <c r="AL28" s="39"/>
      <c r="AM28" s="39"/>
      <c r="AN28" s="39"/>
      <c r="AO28" s="43">
        <f t="shared" si="0"/>
        <v>0</v>
      </c>
      <c r="AP28" s="43">
        <f t="shared" si="1"/>
        <v>0</v>
      </c>
      <c r="AQ28" s="93">
        <f t="shared" si="2"/>
        <v>0</v>
      </c>
    </row>
    <row r="29" spans="1:44" ht="16" x14ac:dyDescent="0.2">
      <c r="A29" s="41">
        <v>21</v>
      </c>
      <c r="B29" s="40">
        <v>12180105</v>
      </c>
      <c r="C29" s="24" t="s">
        <v>373</v>
      </c>
      <c r="D29" s="25" t="s">
        <v>57</v>
      </c>
      <c r="E29" s="68" t="s">
        <v>429</v>
      </c>
      <c r="F29" s="9"/>
      <c r="G29" s="9"/>
      <c r="H29" s="9"/>
      <c r="I29" s="9"/>
      <c r="J29" s="9"/>
      <c r="K29" s="9"/>
      <c r="L29" s="9"/>
      <c r="M29" s="35"/>
      <c r="N29" s="9"/>
      <c r="O29" s="9"/>
      <c r="P29" s="9"/>
      <c r="Q29" s="9"/>
      <c r="R29" s="9"/>
      <c r="S29" s="9"/>
      <c r="T29" s="9"/>
      <c r="U29" s="35"/>
      <c r="V29" s="35"/>
      <c r="W29" s="9"/>
      <c r="X29" s="9"/>
      <c r="Y29" s="9"/>
      <c r="Z29" s="37"/>
      <c r="AA29" s="37"/>
      <c r="AB29" s="37"/>
      <c r="AC29" s="9"/>
      <c r="AD29" s="9"/>
      <c r="AE29" s="9"/>
      <c r="AF29" s="9"/>
      <c r="AG29" s="9"/>
      <c r="AH29" s="9"/>
      <c r="AI29" s="9"/>
      <c r="AJ29" s="9"/>
      <c r="AK29" s="9"/>
      <c r="AL29" s="39"/>
      <c r="AM29" s="39"/>
      <c r="AN29" s="39"/>
      <c r="AO29" s="43">
        <f t="shared" si="0"/>
        <v>0</v>
      </c>
      <c r="AP29" s="43">
        <f t="shared" si="1"/>
        <v>0</v>
      </c>
      <c r="AQ29" s="93">
        <f t="shared" si="2"/>
        <v>0</v>
      </c>
      <c r="AR29" s="1" t="s">
        <v>431</v>
      </c>
    </row>
    <row r="30" spans="1:44" ht="16" x14ac:dyDescent="0.2">
      <c r="A30" s="41">
        <v>22</v>
      </c>
      <c r="B30" s="40">
        <v>12180118</v>
      </c>
      <c r="C30" s="24" t="s">
        <v>374</v>
      </c>
      <c r="D30" s="25" t="s">
        <v>59</v>
      </c>
      <c r="E30" s="68" t="s">
        <v>429</v>
      </c>
      <c r="F30" s="9"/>
      <c r="G30" s="9"/>
      <c r="H30" s="9"/>
      <c r="I30" s="9"/>
      <c r="J30" s="9"/>
      <c r="K30" s="9"/>
      <c r="L30" s="9"/>
      <c r="M30" s="35"/>
      <c r="N30" s="9"/>
      <c r="O30" s="9"/>
      <c r="P30" s="9"/>
      <c r="Q30" s="9"/>
      <c r="R30" s="9"/>
      <c r="S30" s="9"/>
      <c r="T30" s="9"/>
      <c r="U30" s="35"/>
      <c r="V30" s="35"/>
      <c r="W30" s="9"/>
      <c r="X30" s="9"/>
      <c r="Y30" s="9"/>
      <c r="Z30" s="37"/>
      <c r="AA30" s="37"/>
      <c r="AB30" s="37"/>
      <c r="AC30" s="9"/>
      <c r="AD30" s="9"/>
      <c r="AE30" s="9"/>
      <c r="AF30" s="9"/>
      <c r="AG30" s="9"/>
      <c r="AH30" s="9"/>
      <c r="AI30" s="9"/>
      <c r="AJ30" s="9"/>
      <c r="AK30" s="9"/>
      <c r="AL30" s="39"/>
      <c r="AM30" s="39"/>
      <c r="AN30" s="39"/>
      <c r="AO30" s="43">
        <f t="shared" si="0"/>
        <v>0</v>
      </c>
      <c r="AP30" s="43">
        <f t="shared" si="1"/>
        <v>0</v>
      </c>
      <c r="AQ30" s="93">
        <f t="shared" si="2"/>
        <v>0</v>
      </c>
    </row>
    <row r="31" spans="1:44" ht="16" x14ac:dyDescent="0.2">
      <c r="A31" s="41">
        <v>23</v>
      </c>
      <c r="B31" s="40">
        <v>12180119</v>
      </c>
      <c r="C31" s="24" t="s">
        <v>375</v>
      </c>
      <c r="D31" s="25" t="s">
        <v>59</v>
      </c>
      <c r="E31" s="68" t="s">
        <v>429</v>
      </c>
      <c r="F31" s="9"/>
      <c r="G31" s="9"/>
      <c r="H31" s="9"/>
      <c r="I31" s="9"/>
      <c r="J31" s="9"/>
      <c r="K31" s="9"/>
      <c r="L31" s="9"/>
      <c r="M31" s="35"/>
      <c r="N31" s="9"/>
      <c r="O31" s="9"/>
      <c r="P31" s="9"/>
      <c r="Q31" s="9"/>
      <c r="R31" s="9"/>
      <c r="S31" s="9"/>
      <c r="T31" s="9"/>
      <c r="U31" s="35"/>
      <c r="V31" s="35"/>
      <c r="W31" s="9"/>
      <c r="X31" s="9"/>
      <c r="Y31" s="9"/>
      <c r="Z31" s="37"/>
      <c r="AA31" s="37"/>
      <c r="AB31" s="37"/>
      <c r="AC31" s="9"/>
      <c r="AD31" s="9"/>
      <c r="AE31" s="9"/>
      <c r="AF31" s="9"/>
      <c r="AG31" s="9"/>
      <c r="AH31" s="9"/>
      <c r="AI31" s="9"/>
      <c r="AJ31" s="9"/>
      <c r="AK31" s="9"/>
      <c r="AL31" s="39"/>
      <c r="AM31" s="39"/>
      <c r="AN31" s="39"/>
      <c r="AO31" s="43">
        <f t="shared" si="0"/>
        <v>0</v>
      </c>
      <c r="AP31" s="43">
        <f t="shared" si="1"/>
        <v>0</v>
      </c>
      <c r="AQ31" s="93">
        <f t="shared" si="2"/>
        <v>0</v>
      </c>
    </row>
    <row r="32" spans="1:44" ht="16" x14ac:dyDescent="0.2">
      <c r="A32" s="41">
        <v>24</v>
      </c>
      <c r="B32" s="40">
        <v>12180123</v>
      </c>
      <c r="C32" s="24" t="s">
        <v>58</v>
      </c>
      <c r="D32" s="25" t="s">
        <v>201</v>
      </c>
      <c r="E32" s="68" t="s">
        <v>429</v>
      </c>
      <c r="F32" s="9"/>
      <c r="G32" s="9"/>
      <c r="H32" s="9"/>
      <c r="I32" s="9"/>
      <c r="J32" s="9"/>
      <c r="K32" s="9"/>
      <c r="L32" s="9"/>
      <c r="M32" s="35"/>
      <c r="N32" s="9"/>
      <c r="O32" s="9"/>
      <c r="P32" s="9"/>
      <c r="Q32" s="9"/>
      <c r="R32" s="9"/>
      <c r="S32" s="9"/>
      <c r="T32" s="9"/>
      <c r="U32" s="35"/>
      <c r="V32" s="35"/>
      <c r="W32" s="9"/>
      <c r="X32" s="9"/>
      <c r="Y32" s="9"/>
      <c r="Z32" s="37"/>
      <c r="AA32" s="37"/>
      <c r="AB32" s="37"/>
      <c r="AC32" s="9"/>
      <c r="AD32" s="9"/>
      <c r="AE32" s="9"/>
      <c r="AF32" s="9"/>
      <c r="AG32" s="9"/>
      <c r="AH32" s="9"/>
      <c r="AI32" s="9"/>
      <c r="AJ32" s="9"/>
      <c r="AK32" s="9"/>
      <c r="AL32" s="39"/>
      <c r="AM32" s="39"/>
      <c r="AN32" s="39"/>
      <c r="AO32" s="43">
        <f t="shared" si="0"/>
        <v>0</v>
      </c>
      <c r="AP32" s="43">
        <f t="shared" si="1"/>
        <v>0</v>
      </c>
      <c r="AQ32" s="93">
        <f t="shared" si="2"/>
        <v>0</v>
      </c>
    </row>
    <row r="33" spans="1:45" ht="16" x14ac:dyDescent="0.2">
      <c r="A33" s="41">
        <v>25</v>
      </c>
      <c r="B33" s="40">
        <v>12180128</v>
      </c>
      <c r="C33" s="24" t="s">
        <v>150</v>
      </c>
      <c r="D33" s="25" t="s">
        <v>390</v>
      </c>
      <c r="E33" s="68" t="s">
        <v>429</v>
      </c>
      <c r="F33" s="9"/>
      <c r="G33" s="9"/>
      <c r="H33" s="9"/>
      <c r="I33" s="9"/>
      <c r="J33" s="9"/>
      <c r="K33" s="9"/>
      <c r="L33" s="9"/>
      <c r="M33" s="35"/>
      <c r="N33" s="9"/>
      <c r="O33" s="9"/>
      <c r="P33" s="9"/>
      <c r="Q33" s="9"/>
      <c r="R33" s="9"/>
      <c r="S33" s="9"/>
      <c r="T33" s="9"/>
      <c r="U33" s="35"/>
      <c r="V33" s="35"/>
      <c r="W33" s="9"/>
      <c r="X33" s="9"/>
      <c r="Y33" s="9"/>
      <c r="Z33" s="37"/>
      <c r="AA33" s="37"/>
      <c r="AB33" s="37"/>
      <c r="AC33" s="9"/>
      <c r="AD33" s="9"/>
      <c r="AE33" s="9"/>
      <c r="AF33" s="9"/>
      <c r="AG33" s="9"/>
      <c r="AH33" s="9"/>
      <c r="AI33" s="9"/>
      <c r="AJ33" s="9"/>
      <c r="AK33" s="9"/>
      <c r="AL33" s="39"/>
      <c r="AM33" s="39"/>
      <c r="AN33" s="39"/>
      <c r="AO33" s="43">
        <f t="shared" si="0"/>
        <v>0</v>
      </c>
      <c r="AP33" s="43">
        <f t="shared" si="1"/>
        <v>0</v>
      </c>
      <c r="AQ33" s="93">
        <f t="shared" si="2"/>
        <v>0</v>
      </c>
    </row>
    <row r="34" spans="1:45" ht="16" x14ac:dyDescent="0.2">
      <c r="A34" s="41">
        <v>26</v>
      </c>
      <c r="B34" s="40">
        <v>12180137</v>
      </c>
      <c r="C34" s="24" t="s">
        <v>293</v>
      </c>
      <c r="D34" s="25" t="s">
        <v>60</v>
      </c>
      <c r="E34" s="68" t="s">
        <v>429</v>
      </c>
      <c r="F34" s="9"/>
      <c r="G34" s="9"/>
      <c r="H34" s="9"/>
      <c r="I34" s="9"/>
      <c r="J34" s="9"/>
      <c r="K34" s="9"/>
      <c r="L34" s="9"/>
      <c r="M34" s="35"/>
      <c r="N34" s="9"/>
      <c r="O34" s="9"/>
      <c r="P34" s="9"/>
      <c r="Q34" s="9"/>
      <c r="R34" s="9"/>
      <c r="S34" s="9"/>
      <c r="T34" s="9"/>
      <c r="U34" s="35"/>
      <c r="V34" s="35"/>
      <c r="W34" s="9"/>
      <c r="X34" s="9"/>
      <c r="Y34" s="9"/>
      <c r="Z34" s="37"/>
      <c r="AA34" s="37"/>
      <c r="AB34" s="37"/>
      <c r="AC34" s="9"/>
      <c r="AD34" s="9"/>
      <c r="AE34" s="9"/>
      <c r="AF34" s="9"/>
      <c r="AG34" s="9"/>
      <c r="AH34" s="9"/>
      <c r="AI34" s="9"/>
      <c r="AJ34" s="9"/>
      <c r="AK34" s="9"/>
      <c r="AL34" s="39"/>
      <c r="AM34" s="39"/>
      <c r="AN34" s="39"/>
      <c r="AO34" s="43">
        <f t="shared" si="0"/>
        <v>0</v>
      </c>
      <c r="AP34" s="43">
        <f t="shared" si="1"/>
        <v>0</v>
      </c>
      <c r="AQ34" s="93">
        <f t="shared" si="2"/>
        <v>0</v>
      </c>
    </row>
    <row r="35" spans="1:45" ht="16" x14ac:dyDescent="0.2">
      <c r="A35" s="41">
        <v>27</v>
      </c>
      <c r="B35" s="40">
        <v>12180154</v>
      </c>
      <c r="C35" s="24" t="s">
        <v>376</v>
      </c>
      <c r="D35" s="25" t="s">
        <v>67</v>
      </c>
      <c r="E35" s="68" t="s">
        <v>429</v>
      </c>
      <c r="F35" s="9"/>
      <c r="G35" s="9"/>
      <c r="H35" s="9">
        <v>7</v>
      </c>
      <c r="I35" s="9"/>
      <c r="J35" s="9"/>
      <c r="K35" s="9"/>
      <c r="L35" s="9">
        <v>7</v>
      </c>
      <c r="M35" s="35"/>
      <c r="N35" s="9"/>
      <c r="O35" s="9"/>
      <c r="P35" s="9">
        <v>7</v>
      </c>
      <c r="Q35" s="9"/>
      <c r="R35" s="9"/>
      <c r="S35" s="9"/>
      <c r="T35" s="9">
        <v>7</v>
      </c>
      <c r="U35" s="35"/>
      <c r="V35" s="35"/>
      <c r="W35" s="9"/>
      <c r="X35" s="9"/>
      <c r="Y35" s="9"/>
      <c r="Z35" s="37"/>
      <c r="AA35" s="37"/>
      <c r="AB35" s="37"/>
      <c r="AC35" s="9"/>
      <c r="AD35" s="9"/>
      <c r="AE35" s="9"/>
      <c r="AF35" s="9"/>
      <c r="AG35" s="9"/>
      <c r="AH35" s="9"/>
      <c r="AI35" s="9"/>
      <c r="AJ35" s="9"/>
      <c r="AK35" s="9"/>
      <c r="AL35" s="39"/>
      <c r="AM35" s="39"/>
      <c r="AN35" s="39"/>
      <c r="AO35" s="43">
        <f t="shared" si="0"/>
        <v>0</v>
      </c>
      <c r="AP35" s="43">
        <f t="shared" si="1"/>
        <v>0</v>
      </c>
      <c r="AQ35" s="93">
        <f t="shared" si="2"/>
        <v>0</v>
      </c>
    </row>
    <row r="36" spans="1:45" ht="16" x14ac:dyDescent="0.2">
      <c r="A36" s="41">
        <v>28</v>
      </c>
      <c r="B36" s="40">
        <v>12180155</v>
      </c>
      <c r="C36" s="24" t="s">
        <v>377</v>
      </c>
      <c r="D36" s="25" t="s">
        <v>67</v>
      </c>
      <c r="E36" s="68" t="s">
        <v>429</v>
      </c>
      <c r="F36" s="9"/>
      <c r="G36" s="9"/>
      <c r="H36" s="9"/>
      <c r="I36" s="9"/>
      <c r="J36" s="9"/>
      <c r="K36" s="9"/>
      <c r="L36" s="9"/>
      <c r="M36" s="35"/>
      <c r="N36" s="9"/>
      <c r="O36" s="9"/>
      <c r="P36" s="9"/>
      <c r="Q36" s="9"/>
      <c r="R36" s="9"/>
      <c r="S36" s="9"/>
      <c r="T36" s="9"/>
      <c r="U36" s="35"/>
      <c r="V36" s="35"/>
      <c r="W36" s="9"/>
      <c r="X36" s="9"/>
      <c r="Y36" s="9"/>
      <c r="Z36" s="37"/>
      <c r="AA36" s="37"/>
      <c r="AB36" s="37"/>
      <c r="AC36" s="9"/>
      <c r="AD36" s="9"/>
      <c r="AE36" s="9"/>
      <c r="AF36" s="9"/>
      <c r="AG36" s="9"/>
      <c r="AH36" s="9"/>
      <c r="AI36" s="9"/>
      <c r="AJ36" s="9"/>
      <c r="AK36" s="9"/>
      <c r="AL36" s="39"/>
      <c r="AM36" s="39"/>
      <c r="AN36" s="39"/>
      <c r="AO36" s="43">
        <f t="shared" si="0"/>
        <v>0</v>
      </c>
      <c r="AP36" s="43">
        <f t="shared" si="1"/>
        <v>0</v>
      </c>
      <c r="AQ36" s="93">
        <f t="shared" si="2"/>
        <v>0</v>
      </c>
    </row>
    <row r="37" spans="1:45" ht="16" x14ac:dyDescent="0.2">
      <c r="A37" s="41">
        <v>29</v>
      </c>
      <c r="B37" s="40">
        <v>12180158</v>
      </c>
      <c r="C37" s="24" t="s">
        <v>99</v>
      </c>
      <c r="D37" s="25" t="s">
        <v>207</v>
      </c>
      <c r="E37" s="68" t="s">
        <v>429</v>
      </c>
      <c r="F37" s="9"/>
      <c r="G37" s="9"/>
      <c r="H37" s="9"/>
      <c r="I37" s="9"/>
      <c r="J37" s="9"/>
      <c r="K37" s="9"/>
      <c r="L37" s="9"/>
      <c r="M37" s="35"/>
      <c r="N37" s="9"/>
      <c r="O37" s="9"/>
      <c r="P37" s="9"/>
      <c r="Q37" s="9"/>
      <c r="R37" s="9"/>
      <c r="S37" s="9"/>
      <c r="T37" s="9"/>
      <c r="U37" s="35"/>
      <c r="V37" s="35"/>
      <c r="W37" s="9"/>
      <c r="X37" s="9"/>
      <c r="Y37" s="9"/>
      <c r="Z37" s="37"/>
      <c r="AA37" s="37"/>
      <c r="AB37" s="37"/>
      <c r="AC37" s="9"/>
      <c r="AD37" s="9"/>
      <c r="AE37" s="9"/>
      <c r="AF37" s="9"/>
      <c r="AG37" s="9"/>
      <c r="AH37" s="9"/>
      <c r="AI37" s="9"/>
      <c r="AJ37" s="9"/>
      <c r="AK37" s="9"/>
      <c r="AL37" s="39"/>
      <c r="AM37" s="39"/>
      <c r="AN37" s="39"/>
      <c r="AO37" s="43">
        <f t="shared" si="0"/>
        <v>0</v>
      </c>
      <c r="AP37" s="43">
        <f t="shared" si="1"/>
        <v>0</v>
      </c>
      <c r="AQ37" s="93">
        <f t="shared" si="2"/>
        <v>0</v>
      </c>
    </row>
    <row r="38" spans="1:45" ht="16" x14ac:dyDescent="0.2">
      <c r="A38" s="41">
        <v>30</v>
      </c>
      <c r="B38" s="40">
        <v>12180165</v>
      </c>
      <c r="C38" s="24" t="s">
        <v>52</v>
      </c>
      <c r="D38" s="25" t="s">
        <v>391</v>
      </c>
      <c r="E38" s="68" t="s">
        <v>429</v>
      </c>
      <c r="F38" s="9"/>
      <c r="G38" s="9"/>
      <c r="H38" s="9"/>
      <c r="I38" s="9"/>
      <c r="J38" s="9"/>
      <c r="K38" s="9"/>
      <c r="L38" s="9"/>
      <c r="M38" s="35"/>
      <c r="N38" s="9"/>
      <c r="O38" s="9"/>
      <c r="P38" s="9"/>
      <c r="Q38" s="9"/>
      <c r="R38" s="9"/>
      <c r="S38" s="9"/>
      <c r="T38" s="9"/>
      <c r="U38" s="35"/>
      <c r="V38" s="35"/>
      <c r="W38" s="9"/>
      <c r="X38" s="9"/>
      <c r="Y38" s="9"/>
      <c r="Z38" s="37"/>
      <c r="AA38" s="37"/>
      <c r="AB38" s="37"/>
      <c r="AC38" s="9"/>
      <c r="AD38" s="9"/>
      <c r="AE38" s="9"/>
      <c r="AF38" s="9"/>
      <c r="AG38" s="9"/>
      <c r="AH38" s="9"/>
      <c r="AI38" s="9"/>
      <c r="AJ38" s="9"/>
      <c r="AK38" s="9"/>
      <c r="AL38" s="39"/>
      <c r="AM38" s="39"/>
      <c r="AN38" s="39"/>
      <c r="AO38" s="43">
        <f t="shared" si="0"/>
        <v>0</v>
      </c>
      <c r="AP38" s="43">
        <f t="shared" si="1"/>
        <v>0</v>
      </c>
      <c r="AQ38" s="93">
        <f t="shared" si="2"/>
        <v>0</v>
      </c>
      <c r="AR38" s="1" t="s">
        <v>431</v>
      </c>
    </row>
    <row r="39" spans="1:45" s="62" customFormat="1" ht="16" x14ac:dyDescent="0.2">
      <c r="A39" s="72">
        <v>31</v>
      </c>
      <c r="B39" s="71">
        <v>12180170</v>
      </c>
      <c r="C39" s="70" t="s">
        <v>378</v>
      </c>
      <c r="D39" s="69" t="s">
        <v>209</v>
      </c>
      <c r="E39" s="68" t="s">
        <v>429</v>
      </c>
      <c r="F39" s="61"/>
      <c r="G39" s="61"/>
      <c r="H39" s="61"/>
      <c r="I39" s="61"/>
      <c r="J39" s="61"/>
      <c r="K39" s="61"/>
      <c r="L39" s="61"/>
      <c r="M39" s="67"/>
      <c r="N39" s="61"/>
      <c r="O39" s="61"/>
      <c r="P39" s="61"/>
      <c r="Q39" s="61"/>
      <c r="R39" s="61"/>
      <c r="S39" s="61"/>
      <c r="T39" s="61"/>
      <c r="U39" s="67"/>
      <c r="V39" s="67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43">
        <f t="shared" si="0"/>
        <v>0</v>
      </c>
      <c r="AP39" s="43">
        <f t="shared" si="1"/>
        <v>0</v>
      </c>
      <c r="AQ39" s="93">
        <f t="shared" si="2"/>
        <v>0</v>
      </c>
      <c r="AR39" s="62" t="s">
        <v>428</v>
      </c>
    </row>
    <row r="40" spans="1:45" ht="16" x14ac:dyDescent="0.2">
      <c r="A40" s="41">
        <v>32</v>
      </c>
      <c r="B40" s="40">
        <v>12180173</v>
      </c>
      <c r="C40" s="24" t="s">
        <v>170</v>
      </c>
      <c r="D40" s="25" t="s">
        <v>291</v>
      </c>
      <c r="E40" s="68" t="s">
        <v>429</v>
      </c>
      <c r="F40" s="9"/>
      <c r="G40" s="9"/>
      <c r="H40" s="9"/>
      <c r="I40" s="9"/>
      <c r="J40" s="9"/>
      <c r="K40" s="9"/>
      <c r="L40" s="9"/>
      <c r="M40" s="35"/>
      <c r="N40" s="9"/>
      <c r="O40" s="9"/>
      <c r="P40" s="9"/>
      <c r="Q40" s="9"/>
      <c r="R40" s="9"/>
      <c r="S40" s="9"/>
      <c r="T40" s="9"/>
      <c r="U40" s="35"/>
      <c r="V40" s="35"/>
      <c r="W40" s="9"/>
      <c r="X40" s="9"/>
      <c r="Y40" s="9"/>
      <c r="Z40" s="37"/>
      <c r="AA40" s="37"/>
      <c r="AB40" s="37"/>
      <c r="AC40" s="9"/>
      <c r="AD40" s="9"/>
      <c r="AE40" s="9"/>
      <c r="AF40" s="9"/>
      <c r="AG40" s="9"/>
      <c r="AH40" s="9"/>
      <c r="AI40" s="9"/>
      <c r="AJ40" s="9"/>
      <c r="AK40" s="9"/>
      <c r="AL40" s="39"/>
      <c r="AM40" s="39"/>
      <c r="AN40" s="39"/>
      <c r="AO40" s="43">
        <f t="shared" si="0"/>
        <v>0</v>
      </c>
      <c r="AP40" s="43">
        <f t="shared" si="1"/>
        <v>0</v>
      </c>
      <c r="AQ40" s="93">
        <f t="shared" si="2"/>
        <v>0</v>
      </c>
    </row>
    <row r="41" spans="1:45" ht="16" x14ac:dyDescent="0.2">
      <c r="A41" s="41">
        <v>33</v>
      </c>
      <c r="B41" s="40">
        <v>12180180</v>
      </c>
      <c r="C41" s="24" t="s">
        <v>379</v>
      </c>
      <c r="D41" s="25" t="s">
        <v>73</v>
      </c>
      <c r="E41" s="68" t="s">
        <v>429</v>
      </c>
      <c r="F41" s="9"/>
      <c r="G41" s="9"/>
      <c r="H41" s="9"/>
      <c r="I41" s="9"/>
      <c r="J41" s="9"/>
      <c r="K41" s="9"/>
      <c r="L41" s="9"/>
      <c r="M41" s="35"/>
      <c r="N41" s="9"/>
      <c r="O41" s="9"/>
      <c r="P41" s="9"/>
      <c r="Q41" s="9"/>
      <c r="R41" s="9"/>
      <c r="S41" s="9"/>
      <c r="T41" s="9"/>
      <c r="U41" s="35"/>
      <c r="V41" s="35"/>
      <c r="W41" s="9"/>
      <c r="X41" s="9"/>
      <c r="Y41" s="9"/>
      <c r="Z41" s="37"/>
      <c r="AA41" s="37"/>
      <c r="AB41" s="37"/>
      <c r="AC41" s="9"/>
      <c r="AD41" s="9"/>
      <c r="AE41" s="9"/>
      <c r="AF41" s="9"/>
      <c r="AG41" s="9"/>
      <c r="AH41" s="9"/>
      <c r="AI41" s="9"/>
      <c r="AJ41" s="9"/>
      <c r="AK41" s="9"/>
      <c r="AL41" s="39"/>
      <c r="AM41" s="39"/>
      <c r="AN41" s="39"/>
      <c r="AO41" s="43">
        <f t="shared" si="0"/>
        <v>0</v>
      </c>
      <c r="AP41" s="43">
        <f t="shared" si="1"/>
        <v>0</v>
      </c>
      <c r="AQ41" s="93">
        <f t="shared" si="2"/>
        <v>0</v>
      </c>
    </row>
    <row r="42" spans="1:45" ht="16" x14ac:dyDescent="0.2">
      <c r="A42" s="41">
        <v>34</v>
      </c>
      <c r="B42" s="40">
        <v>12180181</v>
      </c>
      <c r="C42" s="24" t="s">
        <v>112</v>
      </c>
      <c r="D42" s="25" t="s">
        <v>73</v>
      </c>
      <c r="E42" s="68" t="s">
        <v>429</v>
      </c>
      <c r="F42" s="9"/>
      <c r="G42" s="9"/>
      <c r="H42" s="9">
        <v>5.7</v>
      </c>
      <c r="I42" s="9"/>
      <c r="J42" s="9"/>
      <c r="K42" s="9"/>
      <c r="L42" s="9">
        <v>5.7</v>
      </c>
      <c r="M42" s="35"/>
      <c r="N42" s="9"/>
      <c r="O42" s="9"/>
      <c r="P42" s="9">
        <v>5.7</v>
      </c>
      <c r="Q42" s="9"/>
      <c r="R42" s="9"/>
      <c r="S42" s="9"/>
      <c r="T42" s="9">
        <v>5.7</v>
      </c>
      <c r="U42" s="35"/>
      <c r="V42" s="35"/>
      <c r="W42" s="9"/>
      <c r="X42" s="9"/>
      <c r="Y42" s="9"/>
      <c r="Z42" s="37"/>
      <c r="AA42" s="37"/>
      <c r="AB42" s="37"/>
      <c r="AC42" s="9"/>
      <c r="AD42" s="9"/>
      <c r="AE42" s="9"/>
      <c r="AF42" s="9"/>
      <c r="AG42" s="9"/>
      <c r="AH42" s="9"/>
      <c r="AI42" s="9"/>
      <c r="AJ42" s="9"/>
      <c r="AK42" s="9"/>
      <c r="AL42" s="39"/>
      <c r="AM42" s="39"/>
      <c r="AN42" s="39"/>
      <c r="AO42" s="43">
        <f t="shared" si="0"/>
        <v>0</v>
      </c>
      <c r="AP42" s="43">
        <f t="shared" si="1"/>
        <v>0</v>
      </c>
      <c r="AQ42" s="93">
        <f t="shared" si="2"/>
        <v>0</v>
      </c>
    </row>
    <row r="43" spans="1:45" ht="16" x14ac:dyDescent="0.2">
      <c r="A43" s="41">
        <v>35</v>
      </c>
      <c r="B43" s="40">
        <v>12180182</v>
      </c>
      <c r="C43" s="24" t="s">
        <v>380</v>
      </c>
      <c r="D43" s="25" t="s">
        <v>392</v>
      </c>
      <c r="E43" s="68" t="s">
        <v>429</v>
      </c>
      <c r="F43" s="9"/>
      <c r="G43" s="9"/>
      <c r="H43" s="9"/>
      <c r="I43" s="9"/>
      <c r="J43" s="9"/>
      <c r="K43" s="9"/>
      <c r="L43" s="9"/>
      <c r="M43" s="35"/>
      <c r="N43" s="9"/>
      <c r="O43" s="9"/>
      <c r="P43" s="9"/>
      <c r="Q43" s="9"/>
      <c r="R43" s="9"/>
      <c r="S43" s="9"/>
      <c r="T43" s="9"/>
      <c r="U43" s="35"/>
      <c r="V43" s="35"/>
      <c r="W43" s="9"/>
      <c r="X43" s="9"/>
      <c r="Y43" s="9"/>
      <c r="Z43" s="37"/>
      <c r="AA43" s="37"/>
      <c r="AB43" s="37"/>
      <c r="AC43" s="9"/>
      <c r="AD43" s="9"/>
      <c r="AE43" s="9"/>
      <c r="AF43" s="9"/>
      <c r="AG43" s="9"/>
      <c r="AH43" s="9"/>
      <c r="AI43" s="9"/>
      <c r="AJ43" s="9"/>
      <c r="AK43" s="9"/>
      <c r="AL43" s="39"/>
      <c r="AM43" s="39"/>
      <c r="AN43" s="39"/>
      <c r="AO43" s="43">
        <f t="shared" si="0"/>
        <v>0</v>
      </c>
      <c r="AP43" s="43">
        <f t="shared" si="1"/>
        <v>0</v>
      </c>
      <c r="AQ43" s="93">
        <f t="shared" si="2"/>
        <v>0</v>
      </c>
    </row>
    <row r="44" spans="1:45" ht="16" x14ac:dyDescent="0.2">
      <c r="A44" s="41">
        <v>36</v>
      </c>
      <c r="B44" s="40">
        <v>12180185</v>
      </c>
      <c r="C44" s="24" t="s">
        <v>381</v>
      </c>
      <c r="D44" s="25" t="s">
        <v>74</v>
      </c>
      <c r="E44" s="68" t="s">
        <v>429</v>
      </c>
      <c r="F44" s="9"/>
      <c r="G44" s="9"/>
      <c r="H44" s="9"/>
      <c r="I44" s="9"/>
      <c r="J44" s="9"/>
      <c r="K44" s="9"/>
      <c r="L44" s="9"/>
      <c r="M44" s="35"/>
      <c r="N44" s="9"/>
      <c r="O44" s="9"/>
      <c r="P44" s="9"/>
      <c r="Q44" s="9"/>
      <c r="R44" s="9"/>
      <c r="S44" s="9"/>
      <c r="T44" s="9"/>
      <c r="U44" s="35"/>
      <c r="V44" s="35"/>
      <c r="W44" s="9"/>
      <c r="X44" s="9"/>
      <c r="Y44" s="9"/>
      <c r="Z44" s="37"/>
      <c r="AA44" s="37"/>
      <c r="AB44" s="37"/>
      <c r="AC44" s="9"/>
      <c r="AD44" s="9"/>
      <c r="AE44" s="9"/>
      <c r="AF44" s="9"/>
      <c r="AG44" s="9"/>
      <c r="AH44" s="9"/>
      <c r="AI44" s="9"/>
      <c r="AJ44" s="9"/>
      <c r="AK44" s="9"/>
      <c r="AL44" s="39"/>
      <c r="AM44" s="39"/>
      <c r="AN44" s="39"/>
      <c r="AO44" s="43">
        <f t="shared" si="0"/>
        <v>0</v>
      </c>
      <c r="AP44" s="43">
        <f t="shared" si="1"/>
        <v>0</v>
      </c>
      <c r="AQ44" s="93">
        <f t="shared" si="2"/>
        <v>0</v>
      </c>
    </row>
    <row r="45" spans="1:45" ht="16" x14ac:dyDescent="0.2">
      <c r="A45" s="41">
        <v>37</v>
      </c>
      <c r="B45" s="40">
        <v>12180188</v>
      </c>
      <c r="C45" s="24" t="s">
        <v>382</v>
      </c>
      <c r="D45" s="25" t="s">
        <v>393</v>
      </c>
      <c r="E45" s="68" t="s">
        <v>429</v>
      </c>
      <c r="F45" s="9"/>
      <c r="G45" s="9"/>
      <c r="H45" s="9"/>
      <c r="I45" s="9"/>
      <c r="J45" s="9"/>
      <c r="K45" s="9"/>
      <c r="L45" s="9"/>
      <c r="M45" s="35"/>
      <c r="N45" s="9"/>
      <c r="O45" s="9"/>
      <c r="P45" s="9"/>
      <c r="Q45" s="9"/>
      <c r="R45" s="9"/>
      <c r="S45" s="9"/>
      <c r="T45" s="9"/>
      <c r="U45" s="35"/>
      <c r="V45" s="35"/>
      <c r="W45" s="9"/>
      <c r="X45" s="9"/>
      <c r="Y45" s="9"/>
      <c r="Z45" s="37"/>
      <c r="AA45" s="37"/>
      <c r="AB45" s="37"/>
      <c r="AC45" s="9"/>
      <c r="AD45" s="9"/>
      <c r="AE45" s="9"/>
      <c r="AF45" s="9"/>
      <c r="AG45" s="9"/>
      <c r="AH45" s="9"/>
      <c r="AI45" s="9"/>
      <c r="AJ45" s="9"/>
      <c r="AK45" s="9"/>
      <c r="AL45" s="39"/>
      <c r="AM45" s="39"/>
      <c r="AN45" s="39"/>
      <c r="AO45" s="43">
        <f t="shared" si="0"/>
        <v>0</v>
      </c>
      <c r="AP45" s="43">
        <f t="shared" si="1"/>
        <v>0</v>
      </c>
      <c r="AQ45" s="93">
        <f t="shared" si="2"/>
        <v>0</v>
      </c>
    </row>
    <row r="46" spans="1:45" ht="16" x14ac:dyDescent="0.2">
      <c r="A46" s="41">
        <v>38</v>
      </c>
      <c r="B46" s="40">
        <v>12180190</v>
      </c>
      <c r="C46" s="24" t="s">
        <v>174</v>
      </c>
      <c r="D46" s="25" t="s">
        <v>212</v>
      </c>
      <c r="E46" s="68" t="s">
        <v>429</v>
      </c>
      <c r="F46" s="9"/>
      <c r="G46" s="9"/>
      <c r="H46" s="9"/>
      <c r="I46" s="9"/>
      <c r="J46" s="9"/>
      <c r="K46" s="9"/>
      <c r="L46" s="9"/>
      <c r="M46" s="35"/>
      <c r="N46" s="9"/>
      <c r="O46" s="9"/>
      <c r="P46" s="9"/>
      <c r="Q46" s="9"/>
      <c r="R46" s="9"/>
      <c r="S46" s="9"/>
      <c r="T46" s="9"/>
      <c r="U46" s="35"/>
      <c r="V46" s="35"/>
      <c r="W46" s="9"/>
      <c r="X46" s="9"/>
      <c r="Y46" s="9"/>
      <c r="Z46" s="37"/>
      <c r="AA46" s="37"/>
      <c r="AB46" s="37"/>
      <c r="AC46" s="9"/>
      <c r="AD46" s="9"/>
      <c r="AE46" s="9"/>
      <c r="AF46" s="9"/>
      <c r="AG46" s="9"/>
      <c r="AH46" s="9"/>
      <c r="AI46" s="9"/>
      <c r="AJ46" s="9"/>
      <c r="AK46" s="9"/>
      <c r="AL46" s="39"/>
      <c r="AM46" s="39"/>
      <c r="AN46" s="39"/>
      <c r="AO46" s="43">
        <f t="shared" si="0"/>
        <v>0</v>
      </c>
      <c r="AP46" s="43">
        <f t="shared" si="1"/>
        <v>0</v>
      </c>
      <c r="AQ46" s="93">
        <f t="shared" si="2"/>
        <v>0</v>
      </c>
      <c r="AR46" s="1" t="s">
        <v>431</v>
      </c>
      <c r="AS46" s="1" t="s">
        <v>432</v>
      </c>
    </row>
    <row r="47" spans="1:45" ht="16" x14ac:dyDescent="0.2">
      <c r="A47" s="41">
        <v>39</v>
      </c>
      <c r="B47" s="40">
        <v>12180191</v>
      </c>
      <c r="C47" s="24" t="s">
        <v>72</v>
      </c>
      <c r="D47" s="25" t="s">
        <v>320</v>
      </c>
      <c r="E47" s="68" t="s">
        <v>429</v>
      </c>
      <c r="F47" s="9"/>
      <c r="G47" s="9"/>
      <c r="H47" s="9"/>
      <c r="I47" s="9"/>
      <c r="J47" s="9"/>
      <c r="K47" s="9"/>
      <c r="L47" s="9"/>
      <c r="M47" s="35"/>
      <c r="N47" s="9"/>
      <c r="O47" s="9"/>
      <c r="P47" s="9"/>
      <c r="Q47" s="9"/>
      <c r="R47" s="9"/>
      <c r="S47" s="9"/>
      <c r="T47" s="9"/>
      <c r="U47" s="35"/>
      <c r="V47" s="35"/>
      <c r="W47" s="9"/>
      <c r="X47" s="9"/>
      <c r="Y47" s="9"/>
      <c r="Z47" s="37"/>
      <c r="AA47" s="37"/>
      <c r="AB47" s="37"/>
      <c r="AC47" s="9"/>
      <c r="AD47" s="9"/>
      <c r="AE47" s="9"/>
      <c r="AF47" s="9"/>
      <c r="AG47" s="9"/>
      <c r="AH47" s="9"/>
      <c r="AI47" s="9"/>
      <c r="AJ47" s="9"/>
      <c r="AK47" s="9"/>
      <c r="AL47" s="39"/>
      <c r="AM47" s="39"/>
      <c r="AN47" s="39"/>
      <c r="AO47" s="43">
        <f t="shared" si="0"/>
        <v>0</v>
      </c>
      <c r="AP47" s="43">
        <f t="shared" si="1"/>
        <v>0</v>
      </c>
      <c r="AQ47" s="93">
        <f t="shared" si="2"/>
        <v>0</v>
      </c>
      <c r="AR47" s="1" t="s">
        <v>431</v>
      </c>
    </row>
    <row r="48" spans="1:45" ht="16" x14ac:dyDescent="0.2">
      <c r="A48" s="41">
        <v>40</v>
      </c>
      <c r="B48" s="40">
        <v>12180197</v>
      </c>
      <c r="C48" s="24" t="s">
        <v>383</v>
      </c>
      <c r="D48" s="25" t="s">
        <v>394</v>
      </c>
      <c r="E48" s="68" t="s">
        <v>429</v>
      </c>
      <c r="F48" s="9"/>
      <c r="G48" s="9"/>
      <c r="H48" s="9"/>
      <c r="I48" s="9"/>
      <c r="J48" s="9"/>
      <c r="K48" s="9"/>
      <c r="L48" s="9"/>
      <c r="M48" s="35"/>
      <c r="N48" s="9"/>
      <c r="O48" s="9"/>
      <c r="P48" s="9"/>
      <c r="Q48" s="9"/>
      <c r="R48" s="9"/>
      <c r="S48" s="9"/>
      <c r="T48" s="9"/>
      <c r="U48" s="35"/>
      <c r="V48" s="35"/>
      <c r="W48" s="9"/>
      <c r="X48" s="9"/>
      <c r="Y48" s="9"/>
      <c r="Z48" s="37"/>
      <c r="AA48" s="37"/>
      <c r="AB48" s="37"/>
      <c r="AC48" s="9"/>
      <c r="AD48" s="9"/>
      <c r="AE48" s="9"/>
      <c r="AF48" s="9"/>
      <c r="AG48" s="9"/>
      <c r="AH48" s="9"/>
      <c r="AI48" s="9"/>
      <c r="AJ48" s="9"/>
      <c r="AK48" s="9"/>
      <c r="AL48" s="39"/>
      <c r="AM48" s="39"/>
      <c r="AN48" s="39"/>
      <c r="AO48" s="43">
        <f t="shared" si="0"/>
        <v>0</v>
      </c>
      <c r="AP48" s="43">
        <f t="shared" si="1"/>
        <v>0</v>
      </c>
      <c r="AQ48" s="93">
        <f t="shared" si="2"/>
        <v>0</v>
      </c>
    </row>
    <row r="49" spans="1:44" ht="16" x14ac:dyDescent="0.2">
      <c r="A49" s="41">
        <v>41</v>
      </c>
      <c r="B49" s="40">
        <v>12180199</v>
      </c>
      <c r="C49" s="24" t="s">
        <v>384</v>
      </c>
      <c r="D49" s="25" t="s">
        <v>76</v>
      </c>
      <c r="E49" s="68" t="s">
        <v>429</v>
      </c>
      <c r="F49" s="9"/>
      <c r="G49" s="9"/>
      <c r="H49" s="9"/>
      <c r="I49" s="9"/>
      <c r="J49" s="9"/>
      <c r="K49" s="9"/>
      <c r="L49" s="9"/>
      <c r="M49" s="35"/>
      <c r="N49" s="9"/>
      <c r="O49" s="9"/>
      <c r="P49" s="9"/>
      <c r="Q49" s="9"/>
      <c r="R49" s="9"/>
      <c r="S49" s="9"/>
      <c r="T49" s="9"/>
      <c r="U49" s="35"/>
      <c r="V49" s="35"/>
      <c r="W49" s="9"/>
      <c r="X49" s="9"/>
      <c r="Y49" s="9"/>
      <c r="Z49" s="37"/>
      <c r="AA49" s="37"/>
      <c r="AB49" s="37"/>
      <c r="AC49" s="9"/>
      <c r="AD49" s="9"/>
      <c r="AE49" s="9"/>
      <c r="AF49" s="9"/>
      <c r="AG49" s="9"/>
      <c r="AH49" s="9"/>
      <c r="AI49" s="9"/>
      <c r="AJ49" s="9"/>
      <c r="AK49" s="9"/>
      <c r="AL49" s="39"/>
      <c r="AM49" s="39"/>
      <c r="AN49" s="39"/>
      <c r="AO49" s="43">
        <f t="shared" si="0"/>
        <v>0</v>
      </c>
      <c r="AP49" s="43">
        <f t="shared" si="1"/>
        <v>0</v>
      </c>
      <c r="AQ49" s="93">
        <f t="shared" si="2"/>
        <v>0</v>
      </c>
      <c r="AR49" s="1" t="s">
        <v>431</v>
      </c>
    </row>
    <row r="50" spans="1:44" ht="16" x14ac:dyDescent="0.2">
      <c r="A50" s="41">
        <v>42</v>
      </c>
      <c r="B50" s="40">
        <v>12180204</v>
      </c>
      <c r="C50" s="24" t="s">
        <v>52</v>
      </c>
      <c r="D50" s="25" t="s">
        <v>395</v>
      </c>
      <c r="E50" s="68" t="s">
        <v>429</v>
      </c>
      <c r="F50" s="9"/>
      <c r="G50" s="9"/>
      <c r="H50" s="9"/>
      <c r="I50" s="9"/>
      <c r="J50" s="9"/>
      <c r="K50" s="9"/>
      <c r="L50" s="9"/>
      <c r="M50" s="35"/>
      <c r="N50" s="9"/>
      <c r="O50" s="9"/>
      <c r="P50" s="9"/>
      <c r="Q50" s="9"/>
      <c r="R50" s="9"/>
      <c r="S50" s="9"/>
      <c r="T50" s="9"/>
      <c r="U50" s="35"/>
      <c r="V50" s="35"/>
      <c r="W50" s="9"/>
      <c r="X50" s="9"/>
      <c r="Y50" s="9"/>
      <c r="Z50" s="37"/>
      <c r="AA50" s="37"/>
      <c r="AB50" s="37"/>
      <c r="AC50" s="9"/>
      <c r="AD50" s="9"/>
      <c r="AE50" s="9"/>
      <c r="AF50" s="9"/>
      <c r="AG50" s="9"/>
      <c r="AH50" s="9"/>
      <c r="AI50" s="9"/>
      <c r="AJ50" s="9"/>
      <c r="AK50" s="9"/>
      <c r="AL50" s="39"/>
      <c r="AM50" s="39"/>
      <c r="AN50" s="39"/>
      <c r="AO50" s="43">
        <f t="shared" si="0"/>
        <v>0</v>
      </c>
      <c r="AP50" s="43">
        <f t="shared" si="1"/>
        <v>0</v>
      </c>
      <c r="AQ50" s="93">
        <f t="shared" si="2"/>
        <v>0</v>
      </c>
      <c r="AR50" s="1" t="s">
        <v>431</v>
      </c>
    </row>
    <row r="51" spans="1:44" ht="16" x14ac:dyDescent="0.2">
      <c r="A51" s="41">
        <v>43</v>
      </c>
      <c r="B51" s="40">
        <v>12180210</v>
      </c>
      <c r="C51" s="24" t="s">
        <v>120</v>
      </c>
      <c r="D51" s="25" t="s">
        <v>78</v>
      </c>
      <c r="E51" s="68" t="s">
        <v>429</v>
      </c>
      <c r="F51" s="9"/>
      <c r="G51" s="9"/>
      <c r="H51" s="9"/>
      <c r="I51" s="9"/>
      <c r="J51" s="9"/>
      <c r="K51" s="9"/>
      <c r="L51" s="9"/>
      <c r="M51" s="35"/>
      <c r="N51" s="9"/>
      <c r="O51" s="9"/>
      <c r="P51" s="9"/>
      <c r="Q51" s="9"/>
      <c r="R51" s="9"/>
      <c r="S51" s="9"/>
      <c r="T51" s="9"/>
      <c r="U51" s="35"/>
      <c r="V51" s="35"/>
      <c r="W51" s="9"/>
      <c r="X51" s="9"/>
      <c r="Y51" s="9"/>
      <c r="Z51" s="37"/>
      <c r="AA51" s="37"/>
      <c r="AB51" s="37"/>
      <c r="AC51" s="9"/>
      <c r="AD51" s="9"/>
      <c r="AE51" s="9"/>
      <c r="AF51" s="9"/>
      <c r="AG51" s="9"/>
      <c r="AH51" s="9"/>
      <c r="AI51" s="9"/>
      <c r="AJ51" s="9"/>
      <c r="AK51" s="9"/>
      <c r="AL51" s="39"/>
      <c r="AM51" s="39"/>
      <c r="AN51" s="39"/>
      <c r="AO51" s="43">
        <f t="shared" si="0"/>
        <v>0</v>
      </c>
      <c r="AP51" s="43">
        <f t="shared" si="1"/>
        <v>0</v>
      </c>
      <c r="AQ51" s="93">
        <f t="shared" si="2"/>
        <v>0</v>
      </c>
      <c r="AR51" s="1" t="s">
        <v>431</v>
      </c>
    </row>
    <row r="52" spans="1:44" ht="16" x14ac:dyDescent="0.2">
      <c r="A52" s="41">
        <v>44</v>
      </c>
      <c r="B52" s="40">
        <v>12180211</v>
      </c>
      <c r="C52" s="24" t="s">
        <v>113</v>
      </c>
      <c r="D52" s="25" t="s">
        <v>78</v>
      </c>
      <c r="E52" s="68" t="s">
        <v>429</v>
      </c>
      <c r="F52" s="9"/>
      <c r="G52" s="9"/>
      <c r="H52" s="9">
        <v>8.1</v>
      </c>
      <c r="I52" s="9"/>
      <c r="J52" s="9"/>
      <c r="K52" s="9"/>
      <c r="L52" s="9">
        <v>8.1</v>
      </c>
      <c r="M52" s="35"/>
      <c r="N52" s="9"/>
      <c r="O52" s="9"/>
      <c r="P52" s="9">
        <v>8.1</v>
      </c>
      <c r="Q52" s="9"/>
      <c r="R52" s="9"/>
      <c r="S52" s="9"/>
      <c r="T52" s="9">
        <v>8.1</v>
      </c>
      <c r="U52" s="35"/>
      <c r="V52" s="35"/>
      <c r="W52" s="9"/>
      <c r="X52" s="9"/>
      <c r="Y52" s="9"/>
      <c r="Z52" s="37"/>
      <c r="AA52" s="37"/>
      <c r="AB52" s="37"/>
      <c r="AC52" s="9"/>
      <c r="AD52" s="9"/>
      <c r="AE52" s="9"/>
      <c r="AF52" s="9"/>
      <c r="AG52" s="9"/>
      <c r="AH52" s="9"/>
      <c r="AI52" s="9"/>
      <c r="AJ52" s="9"/>
      <c r="AK52" s="9"/>
      <c r="AL52" s="39"/>
      <c r="AM52" s="39"/>
      <c r="AN52" s="39"/>
      <c r="AO52" s="43">
        <f t="shared" si="0"/>
        <v>0</v>
      </c>
      <c r="AP52" s="43">
        <f t="shared" si="1"/>
        <v>0</v>
      </c>
      <c r="AQ52" s="93">
        <f t="shared" si="2"/>
        <v>0</v>
      </c>
    </row>
    <row r="53" spans="1:44" ht="16" x14ac:dyDescent="0.2">
      <c r="A53" s="41">
        <v>45</v>
      </c>
      <c r="B53" s="40">
        <v>12180218</v>
      </c>
      <c r="C53" s="24" t="s">
        <v>366</v>
      </c>
      <c r="D53" s="25" t="s">
        <v>49</v>
      </c>
      <c r="E53" s="68" t="s">
        <v>429</v>
      </c>
      <c r="F53" s="9"/>
      <c r="G53" s="9"/>
      <c r="H53" s="9"/>
      <c r="I53" s="9"/>
      <c r="J53" s="9"/>
      <c r="K53" s="9"/>
      <c r="L53" s="9"/>
      <c r="M53" s="35"/>
      <c r="N53" s="9"/>
      <c r="O53" s="9"/>
      <c r="P53" s="9"/>
      <c r="Q53" s="9"/>
      <c r="R53" s="9"/>
      <c r="S53" s="9"/>
      <c r="T53" s="9"/>
      <c r="U53" s="35"/>
      <c r="V53" s="35"/>
      <c r="W53" s="9"/>
      <c r="X53" s="9"/>
      <c r="Y53" s="9"/>
      <c r="Z53" s="37"/>
      <c r="AA53" s="37"/>
      <c r="AB53" s="37"/>
      <c r="AC53" s="9"/>
      <c r="AD53" s="9"/>
      <c r="AE53" s="9"/>
      <c r="AF53" s="9"/>
      <c r="AG53" s="9"/>
      <c r="AH53" s="9"/>
      <c r="AI53" s="9"/>
      <c r="AJ53" s="9"/>
      <c r="AK53" s="9"/>
      <c r="AL53" s="39"/>
      <c r="AM53" s="39"/>
      <c r="AN53" s="39"/>
      <c r="AO53" s="43">
        <f t="shared" si="0"/>
        <v>0</v>
      </c>
      <c r="AP53" s="43">
        <f t="shared" si="1"/>
        <v>0</v>
      </c>
      <c r="AQ53" s="93">
        <f t="shared" si="2"/>
        <v>0</v>
      </c>
    </row>
    <row r="54" spans="1:44" s="63" customFormat="1" ht="16" x14ac:dyDescent="0.2">
      <c r="A54" s="78">
        <v>46</v>
      </c>
      <c r="B54" s="77">
        <v>12180219</v>
      </c>
      <c r="C54" s="76" t="s">
        <v>385</v>
      </c>
      <c r="D54" s="75" t="s">
        <v>57</v>
      </c>
      <c r="E54" s="68" t="s">
        <v>429</v>
      </c>
      <c r="F54" s="73"/>
      <c r="G54" s="73"/>
      <c r="H54" s="73"/>
      <c r="I54" s="73"/>
      <c r="J54" s="73"/>
      <c r="K54" s="73"/>
      <c r="L54" s="73"/>
      <c r="M54" s="74"/>
      <c r="N54" s="73"/>
      <c r="O54" s="73"/>
      <c r="P54" s="73"/>
      <c r="Q54" s="73"/>
      <c r="R54" s="73"/>
      <c r="S54" s="73"/>
      <c r="T54" s="73"/>
      <c r="U54" s="74"/>
      <c r="V54" s="74"/>
      <c r="W54" s="73"/>
      <c r="X54" s="73"/>
      <c r="Y54" s="73"/>
      <c r="Z54" s="73"/>
      <c r="AA54" s="73"/>
      <c r="AB54" s="73"/>
      <c r="AC54" s="73"/>
      <c r="AD54" s="73"/>
      <c r="AE54" s="73"/>
      <c r="AF54" s="73"/>
      <c r="AG54" s="73"/>
      <c r="AH54" s="73"/>
      <c r="AI54" s="73"/>
      <c r="AJ54" s="73"/>
      <c r="AK54" s="73"/>
      <c r="AL54" s="73"/>
      <c r="AM54" s="73"/>
      <c r="AN54" s="73"/>
      <c r="AO54" s="43">
        <f t="shared" si="0"/>
        <v>0</v>
      </c>
      <c r="AP54" s="43">
        <f t="shared" si="1"/>
        <v>0</v>
      </c>
      <c r="AQ54" s="93">
        <f t="shared" si="2"/>
        <v>0</v>
      </c>
      <c r="AR54" s="63" t="s">
        <v>430</v>
      </c>
    </row>
    <row r="55" spans="1:44" s="62" customFormat="1" ht="16" x14ac:dyDescent="0.2">
      <c r="A55" s="72">
        <v>47</v>
      </c>
      <c r="B55" s="71">
        <v>12180232</v>
      </c>
      <c r="C55" s="70" t="s">
        <v>58</v>
      </c>
      <c r="D55" s="69" t="s">
        <v>67</v>
      </c>
      <c r="E55" s="68" t="s">
        <v>429</v>
      </c>
      <c r="F55" s="61"/>
      <c r="G55" s="61"/>
      <c r="H55" s="61"/>
      <c r="I55" s="61"/>
      <c r="J55" s="61"/>
      <c r="K55" s="61"/>
      <c r="L55" s="61"/>
      <c r="M55" s="67"/>
      <c r="N55" s="61"/>
      <c r="O55" s="61"/>
      <c r="P55" s="61"/>
      <c r="Q55" s="61"/>
      <c r="R55" s="61"/>
      <c r="S55" s="61"/>
      <c r="T55" s="61"/>
      <c r="U55" s="67"/>
      <c r="V55" s="67"/>
      <c r="W55" s="61"/>
      <c r="X55" s="61"/>
      <c r="Y55" s="61"/>
      <c r="Z55" s="61"/>
      <c r="AA55" s="61"/>
      <c r="AB55" s="61"/>
      <c r="AC55" s="61"/>
      <c r="AD55" s="61"/>
      <c r="AE55" s="61"/>
      <c r="AF55" s="61"/>
      <c r="AG55" s="61"/>
      <c r="AH55" s="61"/>
      <c r="AI55" s="61"/>
      <c r="AJ55" s="61"/>
      <c r="AK55" s="61"/>
      <c r="AL55" s="61"/>
      <c r="AM55" s="61"/>
      <c r="AN55" s="61"/>
      <c r="AO55" s="43">
        <f t="shared" si="0"/>
        <v>0</v>
      </c>
      <c r="AP55" s="43">
        <f t="shared" si="1"/>
        <v>0</v>
      </c>
      <c r="AQ55" s="93">
        <f t="shared" si="2"/>
        <v>0</v>
      </c>
      <c r="AR55" s="62" t="s">
        <v>428</v>
      </c>
    </row>
    <row r="56" spans="1:44" x14ac:dyDescent="0.15">
      <c r="A56" s="223" t="s">
        <v>82</v>
      </c>
      <c r="B56" s="224"/>
      <c r="C56" s="224"/>
      <c r="D56" s="224"/>
      <c r="E56" s="225"/>
      <c r="F56" s="9">
        <f t="shared" ref="F56:AN56" si="3">COUNTIF(F23:F55, "&gt;=4.5")</f>
        <v>0</v>
      </c>
      <c r="G56" s="9">
        <f t="shared" si="3"/>
        <v>0</v>
      </c>
      <c r="H56" s="9">
        <f t="shared" si="3"/>
        <v>3</v>
      </c>
      <c r="I56" s="9">
        <f t="shared" si="3"/>
        <v>0</v>
      </c>
      <c r="J56" s="9">
        <f t="shared" si="3"/>
        <v>0</v>
      </c>
      <c r="K56" s="9">
        <f t="shared" si="3"/>
        <v>0</v>
      </c>
      <c r="L56" s="9">
        <f t="shared" si="3"/>
        <v>3</v>
      </c>
      <c r="M56" s="9">
        <f t="shared" si="3"/>
        <v>0</v>
      </c>
      <c r="N56" s="9">
        <f t="shared" si="3"/>
        <v>0</v>
      </c>
      <c r="O56" s="9">
        <f t="shared" si="3"/>
        <v>0</v>
      </c>
      <c r="P56" s="9">
        <f t="shared" si="3"/>
        <v>3</v>
      </c>
      <c r="Q56" s="9">
        <f t="shared" si="3"/>
        <v>0</v>
      </c>
      <c r="R56" s="9">
        <f t="shared" si="3"/>
        <v>0</v>
      </c>
      <c r="S56" s="9">
        <f t="shared" si="3"/>
        <v>0</v>
      </c>
      <c r="T56" s="9">
        <f t="shared" si="3"/>
        <v>3</v>
      </c>
      <c r="U56" s="9">
        <f t="shared" si="3"/>
        <v>0</v>
      </c>
      <c r="V56" s="9">
        <f t="shared" si="3"/>
        <v>0</v>
      </c>
      <c r="W56" s="9">
        <f t="shared" si="3"/>
        <v>0</v>
      </c>
      <c r="X56" s="9">
        <f t="shared" si="3"/>
        <v>0</v>
      </c>
      <c r="Y56" s="9">
        <f t="shared" si="3"/>
        <v>0</v>
      </c>
      <c r="Z56" s="9">
        <f t="shared" si="3"/>
        <v>0</v>
      </c>
      <c r="AA56" s="9">
        <f t="shared" si="3"/>
        <v>0</v>
      </c>
      <c r="AB56" s="9">
        <f t="shared" si="3"/>
        <v>0</v>
      </c>
      <c r="AC56" s="9">
        <f t="shared" si="3"/>
        <v>0</v>
      </c>
      <c r="AD56" s="9">
        <f t="shared" si="3"/>
        <v>0</v>
      </c>
      <c r="AE56" s="9">
        <f t="shared" si="3"/>
        <v>0</v>
      </c>
      <c r="AF56" s="9">
        <f t="shared" si="3"/>
        <v>0</v>
      </c>
      <c r="AG56" s="9">
        <f t="shared" si="3"/>
        <v>0</v>
      </c>
      <c r="AH56" s="9">
        <f t="shared" si="3"/>
        <v>0</v>
      </c>
      <c r="AI56" s="9">
        <f t="shared" si="3"/>
        <v>0</v>
      </c>
      <c r="AJ56" s="9">
        <f t="shared" si="3"/>
        <v>0</v>
      </c>
      <c r="AK56" s="9">
        <f t="shared" si="3"/>
        <v>0</v>
      </c>
      <c r="AL56" s="9">
        <f t="shared" si="3"/>
        <v>0</v>
      </c>
      <c r="AM56" s="9">
        <f t="shared" si="3"/>
        <v>0</v>
      </c>
      <c r="AN56" s="9">
        <f t="shared" si="3"/>
        <v>0</v>
      </c>
      <c r="AO56" s="17">
        <f>SUM(AO23:AO55)</f>
        <v>0</v>
      </c>
      <c r="AP56" s="17">
        <f>SUM(AP23:AP55)</f>
        <v>0</v>
      </c>
      <c r="AQ56" s="18">
        <f>AP56*95000</f>
        <v>0</v>
      </c>
      <c r="AR56" s="100">
        <f>SUM(AQ9:AQ55)</f>
        <v>0</v>
      </c>
    </row>
    <row r="57" spans="1:44" x14ac:dyDescent="0.15">
      <c r="Q57" s="222"/>
      <c r="R57" s="222"/>
      <c r="S57" s="222"/>
      <c r="T57" s="222"/>
      <c r="U57" s="222"/>
      <c r="V57" s="222"/>
      <c r="W57" s="222"/>
      <c r="X57" s="222"/>
      <c r="Y57" s="222"/>
      <c r="Z57" s="222"/>
      <c r="AA57" s="222"/>
      <c r="AB57" s="222"/>
      <c r="AC57" s="51"/>
      <c r="AD57" s="51"/>
      <c r="AE57" s="51"/>
      <c r="AF57" s="51"/>
      <c r="AG57" s="51"/>
      <c r="AH57" s="51"/>
      <c r="AI57" s="51"/>
      <c r="AJ57" s="51"/>
      <c r="AK57" s="51"/>
    </row>
    <row r="58" spans="1:44" x14ac:dyDescent="0.15">
      <c r="A58" s="49"/>
      <c r="B58" s="49"/>
      <c r="C58" s="49"/>
      <c r="D58" s="49"/>
      <c r="E58" s="49"/>
      <c r="F58" s="49"/>
      <c r="G58" s="49"/>
      <c r="Q58" s="208"/>
      <c r="R58" s="208"/>
      <c r="S58" s="208"/>
      <c r="T58" s="208"/>
      <c r="U58" s="208"/>
      <c r="V58" s="208"/>
      <c r="W58" s="208"/>
      <c r="X58" s="208"/>
      <c r="Y58" s="208"/>
      <c r="Z58" s="208"/>
      <c r="AA58" s="208"/>
      <c r="AB58" s="208"/>
      <c r="AC58" s="49"/>
      <c r="AD58" s="49"/>
      <c r="AE58" s="49"/>
      <c r="AF58" s="49"/>
      <c r="AG58" s="49"/>
      <c r="AH58" s="49"/>
      <c r="AI58" s="49"/>
      <c r="AJ58" s="49"/>
      <c r="AK58" s="49"/>
    </row>
    <row r="59" spans="1:44" ht="17" x14ac:dyDescent="0.2">
      <c r="A59" s="53"/>
      <c r="B59" s="53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214"/>
      <c r="W59" s="214"/>
      <c r="X59" s="214"/>
      <c r="Y59" s="214"/>
      <c r="Z59" s="214"/>
      <c r="AA59" s="214"/>
      <c r="AB59" s="214"/>
      <c r="AC59" s="214"/>
      <c r="AD59" s="214"/>
      <c r="AE59" s="214"/>
      <c r="AF59" s="214"/>
      <c r="AG59" s="214"/>
      <c r="AH59" s="214"/>
      <c r="AI59" s="214"/>
      <c r="AJ59" s="214"/>
      <c r="AK59" s="214"/>
      <c r="AL59" s="214"/>
      <c r="AM59" s="214"/>
      <c r="AN59" s="214"/>
      <c r="AO59" s="214"/>
      <c r="AP59" s="214"/>
    </row>
    <row r="60" spans="1:44" ht="17" x14ac:dyDescent="0.2">
      <c r="A60" s="52"/>
      <c r="B60" s="52"/>
      <c r="C60" s="52"/>
      <c r="D60" s="214"/>
      <c r="E60" s="214"/>
      <c r="F60" s="214"/>
      <c r="G60" s="214"/>
      <c r="H60" s="214"/>
      <c r="I60" s="214"/>
      <c r="J60" s="214"/>
      <c r="K60" s="214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214"/>
      <c r="W60" s="215"/>
      <c r="X60" s="215"/>
      <c r="Y60" s="215"/>
      <c r="Z60" s="215"/>
      <c r="AA60" s="215"/>
      <c r="AB60" s="215"/>
      <c r="AC60" s="215"/>
      <c r="AD60" s="215"/>
      <c r="AE60" s="215"/>
      <c r="AF60" s="215"/>
      <c r="AG60" s="215"/>
      <c r="AH60" s="215"/>
      <c r="AI60" s="215"/>
      <c r="AJ60" s="215"/>
      <c r="AK60" s="215"/>
      <c r="AL60" s="215"/>
      <c r="AM60" s="215"/>
      <c r="AN60" s="215"/>
      <c r="AO60" s="215"/>
      <c r="AP60" s="215"/>
    </row>
    <row r="61" spans="1:44" ht="17" x14ac:dyDescent="0.2">
      <c r="A61" s="52"/>
      <c r="B61" s="53"/>
      <c r="C61" s="53"/>
      <c r="D61" s="52"/>
      <c r="E61" s="52"/>
      <c r="F61" s="52"/>
      <c r="G61" s="52"/>
      <c r="H61" s="52"/>
      <c r="I61" s="52"/>
      <c r="J61" s="52"/>
      <c r="K61" s="52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52"/>
      <c r="W61" s="53"/>
      <c r="X61" s="53"/>
      <c r="Y61" s="53"/>
      <c r="Z61" s="53"/>
      <c r="AA61" s="53"/>
      <c r="AB61" s="53"/>
      <c r="AC61" s="53"/>
      <c r="AD61" s="53"/>
      <c r="AE61" s="53"/>
      <c r="AF61" s="53"/>
      <c r="AG61" s="53"/>
      <c r="AH61" s="53"/>
      <c r="AI61" s="53"/>
      <c r="AJ61" s="53"/>
      <c r="AK61" s="53"/>
      <c r="AL61" s="53"/>
      <c r="AM61" s="53"/>
      <c r="AN61" s="53"/>
      <c r="AO61" s="53"/>
      <c r="AP61" s="53"/>
    </row>
    <row r="62" spans="1:44" ht="17" x14ac:dyDescent="0.2">
      <c r="A62" s="52"/>
      <c r="B62" s="53"/>
      <c r="C62" s="53"/>
      <c r="D62" s="52"/>
      <c r="E62" s="52"/>
      <c r="F62" s="52"/>
      <c r="G62" s="52"/>
      <c r="H62" s="52"/>
      <c r="I62" s="52"/>
      <c r="J62" s="52"/>
      <c r="K62" s="52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52"/>
      <c r="W62" s="53"/>
      <c r="X62" s="53"/>
      <c r="Y62" s="53"/>
      <c r="Z62" s="53"/>
      <c r="AA62" s="53"/>
      <c r="AB62" s="53"/>
      <c r="AC62" s="53"/>
      <c r="AD62" s="53"/>
      <c r="AE62" s="53"/>
      <c r="AF62" s="53"/>
      <c r="AG62" s="53"/>
      <c r="AH62" s="53"/>
      <c r="AI62" s="53"/>
      <c r="AJ62" s="53"/>
      <c r="AK62" s="53"/>
      <c r="AL62" s="53"/>
      <c r="AM62" s="53"/>
      <c r="AN62" s="53"/>
      <c r="AO62" s="53"/>
      <c r="AP62" s="53"/>
    </row>
    <row r="63" spans="1:44" ht="17" x14ac:dyDescent="0.2">
      <c r="A63" s="52"/>
      <c r="B63" s="53"/>
      <c r="C63" s="53"/>
      <c r="D63" s="52"/>
      <c r="E63" s="52"/>
      <c r="F63" s="52"/>
      <c r="G63" s="52"/>
      <c r="H63" s="52"/>
      <c r="I63" s="52"/>
      <c r="J63" s="52"/>
      <c r="K63" s="52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52"/>
      <c r="W63" s="53"/>
      <c r="X63" s="53"/>
      <c r="Y63" s="53"/>
      <c r="Z63" s="53"/>
      <c r="AA63" s="53"/>
      <c r="AB63" s="53"/>
      <c r="AC63" s="53"/>
      <c r="AD63" s="53"/>
      <c r="AE63" s="53"/>
      <c r="AF63" s="53"/>
      <c r="AG63" s="53"/>
      <c r="AH63" s="53"/>
      <c r="AI63" s="53"/>
      <c r="AJ63" s="53"/>
      <c r="AK63" s="53"/>
      <c r="AL63" s="53"/>
      <c r="AM63" s="53"/>
      <c r="AN63" s="53"/>
      <c r="AO63" s="53"/>
      <c r="AP63" s="53"/>
    </row>
    <row r="64" spans="1:44" ht="17" x14ac:dyDescent="0.2">
      <c r="A64" s="53"/>
      <c r="B64" s="53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</row>
    <row r="65" spans="1:42" ht="17" x14ac:dyDescent="0.2">
      <c r="A65" s="53"/>
      <c r="B65" s="53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</row>
    <row r="66" spans="1:42" ht="17" x14ac:dyDescent="0.2">
      <c r="A66" s="53"/>
      <c r="B66" s="53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</row>
    <row r="67" spans="1:42" ht="17" x14ac:dyDescent="0.2">
      <c r="A67" s="53"/>
      <c r="B67" s="53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</row>
    <row r="68" spans="1:42" ht="17" x14ac:dyDescent="0.2">
      <c r="A68" s="52"/>
      <c r="B68" s="52"/>
      <c r="C68" s="52"/>
      <c r="D68" s="214"/>
      <c r="E68" s="215"/>
      <c r="F68" s="215"/>
      <c r="G68" s="215"/>
      <c r="H68" s="215"/>
      <c r="I68" s="215"/>
      <c r="J68" s="215"/>
      <c r="K68" s="215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214"/>
      <c r="W68" s="214"/>
      <c r="X68" s="214"/>
      <c r="Y68" s="214"/>
      <c r="Z68" s="214"/>
      <c r="AA68" s="214"/>
      <c r="AB68" s="214"/>
      <c r="AC68" s="214"/>
      <c r="AD68" s="214"/>
      <c r="AE68" s="214"/>
      <c r="AF68" s="214"/>
      <c r="AG68" s="214"/>
      <c r="AH68" s="214"/>
      <c r="AI68" s="214"/>
      <c r="AJ68" s="214"/>
      <c r="AK68" s="214"/>
      <c r="AL68" s="214"/>
      <c r="AM68" s="214"/>
      <c r="AN68" s="214"/>
      <c r="AO68" s="214"/>
      <c r="AP68" s="214"/>
    </row>
    <row r="69" spans="1:42" ht="17" x14ac:dyDescent="0.2">
      <c r="A69" s="53"/>
      <c r="B69" s="53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</row>
    <row r="111" spans="1:39" ht="17" x14ac:dyDescent="0.2">
      <c r="A111" s="53"/>
      <c r="B111" s="53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</row>
    <row r="112" spans="1:39" ht="17" x14ac:dyDescent="0.2">
      <c r="A112" s="53"/>
      <c r="B112" s="53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</row>
    <row r="113" spans="1:39" ht="17" x14ac:dyDescent="0.2">
      <c r="A113" s="53"/>
      <c r="B113" s="53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</row>
    <row r="114" spans="1:39" ht="17" x14ac:dyDescent="0.2">
      <c r="A114" s="53"/>
      <c r="B114" s="53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</row>
    <row r="115" spans="1:39" ht="17" x14ac:dyDescent="0.2">
      <c r="A115" s="53"/>
      <c r="B115" s="53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</row>
    <row r="116" spans="1:39" ht="17" x14ac:dyDescent="0.2">
      <c r="A116" s="53"/>
      <c r="B116" s="53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</row>
    <row r="117" spans="1:39" ht="17" x14ac:dyDescent="0.2">
      <c r="A117" s="53"/>
      <c r="B117" s="53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</row>
    <row r="118" spans="1:39" ht="17" x14ac:dyDescent="0.2">
      <c r="A118" s="53"/>
      <c r="B118" s="53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</row>
    <row r="119" spans="1:39" ht="17" x14ac:dyDescent="0.2">
      <c r="A119" s="53"/>
      <c r="B119" s="53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</row>
    <row r="120" spans="1:39" ht="17" x14ac:dyDescent="0.2">
      <c r="A120" s="53"/>
      <c r="B120" s="53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</row>
    <row r="121" spans="1:39" ht="17" x14ac:dyDescent="0.2">
      <c r="A121" s="53"/>
      <c r="B121" s="53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</row>
    <row r="155" spans="2:4" ht="17" x14ac:dyDescent="0.2">
      <c r="B155" s="53"/>
    </row>
    <row r="156" spans="2:4" ht="17" x14ac:dyDescent="0.2">
      <c r="B156" s="53"/>
    </row>
    <row r="157" spans="2:4" ht="17" x14ac:dyDescent="0.2">
      <c r="B157" s="53"/>
    </row>
    <row r="158" spans="2:4" ht="17" x14ac:dyDescent="0.2">
      <c r="B158" s="53"/>
      <c r="C158" s="19"/>
      <c r="D158" s="19"/>
    </row>
    <row r="159" spans="2:4" ht="17" x14ac:dyDescent="0.2">
      <c r="B159" s="53"/>
      <c r="C159" s="19"/>
      <c r="D159" s="19"/>
    </row>
    <row r="160" spans="2:4" ht="17" x14ac:dyDescent="0.2">
      <c r="B160" s="53"/>
      <c r="C160" s="19"/>
      <c r="D160" s="19"/>
    </row>
    <row r="161" spans="2:4" ht="17" x14ac:dyDescent="0.2">
      <c r="B161" s="53"/>
      <c r="C161" s="19"/>
      <c r="D161" s="19"/>
    </row>
    <row r="162" spans="2:4" ht="17" x14ac:dyDescent="0.2">
      <c r="B162" s="53"/>
      <c r="C162" s="19"/>
      <c r="D162" s="19"/>
    </row>
    <row r="163" spans="2:4" ht="17" x14ac:dyDescent="0.2">
      <c r="B163" s="53"/>
      <c r="C163" s="19"/>
      <c r="D163" s="19"/>
    </row>
    <row r="164" spans="2:4" ht="17" x14ac:dyDescent="0.2">
      <c r="B164" s="53"/>
      <c r="C164" s="19"/>
      <c r="D164" s="19"/>
    </row>
    <row r="165" spans="2:4" ht="17" x14ac:dyDescent="0.2">
      <c r="C165" s="19"/>
      <c r="D165" s="19"/>
    </row>
    <row r="166" spans="2:4" ht="17" x14ac:dyDescent="0.2">
      <c r="C166" s="19"/>
      <c r="D166" s="19"/>
    </row>
    <row r="167" spans="2:4" ht="17" x14ac:dyDescent="0.2">
      <c r="C167" s="19"/>
      <c r="D167" s="19"/>
    </row>
    <row r="168" spans="2:4" ht="17" x14ac:dyDescent="0.2">
      <c r="C168" s="19"/>
      <c r="D168" s="19"/>
    </row>
  </sheetData>
  <mergeCells count="21">
    <mergeCell ref="AQ6:AQ8"/>
    <mergeCell ref="Q57:AB57"/>
    <mergeCell ref="Q58:AB58"/>
    <mergeCell ref="V59:AP59"/>
    <mergeCell ref="A1:G1"/>
    <mergeCell ref="A2:G2"/>
    <mergeCell ref="A4:AQ4"/>
    <mergeCell ref="A5:AQ5"/>
    <mergeCell ref="A6:A8"/>
    <mergeCell ref="B6:B8"/>
    <mergeCell ref="C6:C8"/>
    <mergeCell ref="D6:D8"/>
    <mergeCell ref="AO6:AO8"/>
    <mergeCell ref="AP6:AP8"/>
    <mergeCell ref="Z8:AB8"/>
    <mergeCell ref="AL8:AN8"/>
    <mergeCell ref="D60:K60"/>
    <mergeCell ref="V60:AP60"/>
    <mergeCell ref="D68:K68"/>
    <mergeCell ref="V68:AP68"/>
    <mergeCell ref="A56:E56"/>
  </mergeCells>
  <pageMargins left="0" right="0" top="0.15748031496062992" bottom="0.15748031496062992" header="0" footer="0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19A.QTKDTH</vt:lpstr>
      <vt:lpstr>19A_KT</vt:lpstr>
      <vt:lpstr>30A.KTTH</vt:lpstr>
      <vt:lpstr>30A.QTDN</vt:lpstr>
      <vt:lpstr>30A.TCDN</vt:lpstr>
      <vt:lpstr>30A.TATM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WIN7X64</dc:creator>
  <cp:lastModifiedBy>Microsoft Office User</cp:lastModifiedBy>
  <dcterms:created xsi:type="dcterms:W3CDTF">2018-07-30T01:06:14Z</dcterms:created>
  <dcterms:modified xsi:type="dcterms:W3CDTF">2018-08-06T10:36:50Z</dcterms:modified>
</cp:coreProperties>
</file>